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08學年度資料\上學期菜單\12月份菜單\"/>
    </mc:Choice>
  </mc:AlternateContent>
  <bookViews>
    <workbookView xWindow="0" yWindow="0" windowWidth="20400" windowHeight="7635" activeTab="1"/>
  </bookViews>
  <sheets>
    <sheet name="學生" sheetId="35" r:id="rId1"/>
    <sheet name="菜單" sheetId="22" r:id="rId2"/>
    <sheet name="第1週明細" sheetId="23" r:id="rId3"/>
    <sheet name="第2週明細" sheetId="27" r:id="rId4"/>
    <sheet name="第3週明細" sheetId="32" r:id="rId5"/>
    <sheet name="第4週明細" sheetId="33" r:id="rId6"/>
    <sheet name="第5週明細" sheetId="34" r:id="rId7"/>
  </sheets>
  <definedNames>
    <definedName name="_xlnm.Print_Area" localSheetId="2">第1週明細!$A$1:$X$43</definedName>
    <definedName name="_xlnm.Print_Area" localSheetId="3">第2週明細!$A$1:$X$43</definedName>
    <definedName name="_xlnm.Print_Area" localSheetId="4">第3週明細!$A$1:$X$43</definedName>
    <definedName name="_xlnm.Print_Area" localSheetId="5">第4週明細!$A$1:$X$43</definedName>
    <definedName name="_xlnm.Print_Area" localSheetId="6">第5週明細!$A$1:$X$43</definedName>
    <definedName name="_xlnm.Print_Area" localSheetId="1">菜單!$A$1:$X$46</definedName>
    <definedName name="_xlnm.Print_Area" localSheetId="0">學生!$A$1:$T$46</definedName>
  </definedNames>
  <calcPr calcId="152511"/>
</workbook>
</file>

<file path=xl/calcChain.xml><?xml version="1.0" encoding="utf-8"?>
<calcChain xmlns="http://schemas.openxmlformats.org/spreadsheetml/2006/main">
  <c r="O36" i="23" l="1"/>
  <c r="O37" i="23" s="1"/>
  <c r="O28" i="23"/>
  <c r="O20" i="23"/>
  <c r="O21" i="23" s="1"/>
  <c r="O12" i="23"/>
  <c r="O13" i="23" s="1"/>
  <c r="O4" i="23"/>
  <c r="O5" i="23" s="1"/>
  <c r="O29" i="23"/>
  <c r="O36" i="27" l="1"/>
  <c r="O37" i="27" s="1"/>
  <c r="O28" i="27" l="1"/>
  <c r="O29" i="27" s="1"/>
  <c r="O36" i="32" l="1"/>
  <c r="O37" i="32" s="1"/>
  <c r="O12" i="34" l="1"/>
  <c r="O13" i="34" s="1"/>
  <c r="O4" i="34"/>
  <c r="O5" i="34" s="1"/>
  <c r="O36" i="33"/>
  <c r="O37" i="33" s="1"/>
  <c r="O28" i="33"/>
  <c r="O29" i="33" s="1"/>
  <c r="O20" i="33"/>
  <c r="O21" i="33" s="1"/>
  <c r="O12" i="33"/>
  <c r="O13" i="33" s="1"/>
  <c r="O4" i="33"/>
  <c r="O5" i="33" s="1"/>
  <c r="O4" i="27"/>
  <c r="O5" i="27" s="1"/>
  <c r="O28" i="32"/>
  <c r="O29" i="32" s="1"/>
  <c r="O20" i="32"/>
  <c r="O21" i="32" s="1"/>
  <c r="O12" i="32"/>
  <c r="O13" i="32" s="1"/>
  <c r="O4" i="32"/>
  <c r="O5" i="32" s="1"/>
  <c r="O20" i="27"/>
  <c r="O21" i="27" s="1"/>
  <c r="O12" i="27"/>
  <c r="O13" i="27" s="1"/>
  <c r="Z43" i="34" l="1"/>
  <c r="Y43" i="34"/>
  <c r="V41" i="34"/>
  <c r="V39" i="34"/>
  <c r="V37" i="34"/>
  <c r="Z35" i="34"/>
  <c r="Y35" i="34"/>
  <c r="AC33" i="34"/>
  <c r="V33" i="34"/>
  <c r="AB32" i="34"/>
  <c r="AD32" i="34" s="1"/>
  <c r="AC31" i="34"/>
  <c r="AA31" i="34"/>
  <c r="V31" i="34"/>
  <c r="AB30" i="34"/>
  <c r="AB34" i="34" s="1"/>
  <c r="AA30" i="34"/>
  <c r="V29" i="34"/>
  <c r="AC25" i="34"/>
  <c r="V25" i="34"/>
  <c r="AB24" i="34"/>
  <c r="AD24" i="34" s="1"/>
  <c r="AC23" i="34"/>
  <c r="AA23" i="34"/>
  <c r="V23" i="34"/>
  <c r="AB22" i="34"/>
  <c r="AB26" i="34" s="1"/>
  <c r="AA22" i="34"/>
  <c r="AD22" i="34" s="1"/>
  <c r="AC21" i="34"/>
  <c r="AA21" i="34"/>
  <c r="V21" i="34"/>
  <c r="AC17" i="34"/>
  <c r="V17" i="34"/>
  <c r="H46" i="22" s="1"/>
  <c r="AB16" i="34"/>
  <c r="AD16" i="34" s="1"/>
  <c r="AC15" i="34"/>
  <c r="AA15" i="34"/>
  <c r="AD15" i="34" s="1"/>
  <c r="V15" i="34"/>
  <c r="H45" i="22" s="1"/>
  <c r="AB14" i="34"/>
  <c r="AB18" i="34" s="1"/>
  <c r="AA14" i="34"/>
  <c r="AC13" i="34"/>
  <c r="AC18" i="34" s="1"/>
  <c r="AA13" i="34"/>
  <c r="V13" i="34"/>
  <c r="F46" i="22" s="1"/>
  <c r="AC9" i="34"/>
  <c r="V9" i="34"/>
  <c r="D46" i="22" s="1"/>
  <c r="AB8" i="34"/>
  <c r="AD8" i="34" s="1"/>
  <c r="AC7" i="34"/>
  <c r="AA7" i="34"/>
  <c r="V7" i="34"/>
  <c r="D45" i="22" s="1"/>
  <c r="AB6" i="34"/>
  <c r="AB10" i="34" s="1"/>
  <c r="AA6" i="34"/>
  <c r="AC5" i="34"/>
  <c r="AA5" i="34"/>
  <c r="V5" i="34"/>
  <c r="B46" i="22" s="1"/>
  <c r="Z43" i="33"/>
  <c r="Y43" i="33"/>
  <c r="V41" i="33"/>
  <c r="T37" i="22" s="1"/>
  <c r="V39" i="33"/>
  <c r="T36" i="22" s="1"/>
  <c r="V37" i="33"/>
  <c r="R37" i="22" s="1"/>
  <c r="Z35" i="33"/>
  <c r="Y35" i="33"/>
  <c r="AC33" i="33"/>
  <c r="V33" i="33"/>
  <c r="P37" i="22" s="1"/>
  <c r="AB32" i="33"/>
  <c r="AD32" i="33" s="1"/>
  <c r="AC31" i="33"/>
  <c r="AA31" i="33"/>
  <c r="V31" i="33"/>
  <c r="P36" i="22" s="1"/>
  <c r="AB30" i="33"/>
  <c r="AB34" i="33" s="1"/>
  <c r="AA30" i="33"/>
  <c r="AD30" i="33" s="1"/>
  <c r="V29" i="33"/>
  <c r="N37" i="22" s="1"/>
  <c r="AC25" i="33"/>
  <c r="V25" i="33"/>
  <c r="L37" i="22" s="1"/>
  <c r="AB24" i="33"/>
  <c r="AD24" i="33" s="1"/>
  <c r="AC23" i="33"/>
  <c r="AA23" i="33"/>
  <c r="V23" i="33"/>
  <c r="L36" i="22" s="1"/>
  <c r="AB22" i="33"/>
  <c r="AB26" i="33" s="1"/>
  <c r="AA22" i="33"/>
  <c r="AC21" i="33"/>
  <c r="AA21" i="33"/>
  <c r="V21" i="33"/>
  <c r="J37" i="22" s="1"/>
  <c r="AC17" i="33"/>
  <c r="V17" i="33"/>
  <c r="H37" i="22" s="1"/>
  <c r="AB16" i="33"/>
  <c r="AD16" i="33" s="1"/>
  <c r="AC15" i="33"/>
  <c r="AA15" i="33"/>
  <c r="V15" i="33"/>
  <c r="H36" i="22" s="1"/>
  <c r="AB14" i="33"/>
  <c r="AA14" i="33"/>
  <c r="AC13" i="33"/>
  <c r="AA13" i="33"/>
  <c r="V13" i="33"/>
  <c r="F37" i="22" s="1"/>
  <c r="AC9" i="33"/>
  <c r="V9" i="33"/>
  <c r="D37" i="22" s="1"/>
  <c r="AB8" i="33"/>
  <c r="AD8" i="33" s="1"/>
  <c r="AC7" i="33"/>
  <c r="AA7" i="33"/>
  <c r="V7" i="33"/>
  <c r="D36" i="22" s="1"/>
  <c r="AB6" i="33"/>
  <c r="AB10" i="33" s="1"/>
  <c r="AA6" i="33"/>
  <c r="AC5" i="33"/>
  <c r="AA5" i="33"/>
  <c r="V5" i="33"/>
  <c r="B37" i="22" s="1"/>
  <c r="Z43" i="32"/>
  <c r="Y43" i="32"/>
  <c r="V41" i="32"/>
  <c r="T28" i="22" s="1"/>
  <c r="V39" i="32"/>
  <c r="T27" i="22" s="1"/>
  <c r="V37" i="32"/>
  <c r="R28" i="22" s="1"/>
  <c r="Z35" i="32"/>
  <c r="Y35" i="32"/>
  <c r="AC33" i="32"/>
  <c r="V33" i="32"/>
  <c r="P28" i="22" s="1"/>
  <c r="AB32" i="32"/>
  <c r="AD32" i="32" s="1"/>
  <c r="AC31" i="32"/>
  <c r="AA31" i="32"/>
  <c r="V31" i="32"/>
  <c r="P27" i="22" s="1"/>
  <c r="AB30" i="32"/>
  <c r="AB34" i="32" s="1"/>
  <c r="AA30" i="32"/>
  <c r="V29" i="32"/>
  <c r="N28" i="22" s="1"/>
  <c r="AC25" i="32"/>
  <c r="V25" i="32"/>
  <c r="L28" i="22" s="1"/>
  <c r="AB24" i="32"/>
  <c r="AD24" i="32" s="1"/>
  <c r="AC23" i="32"/>
  <c r="AA23" i="32"/>
  <c r="V23" i="32"/>
  <c r="L27" i="22" s="1"/>
  <c r="AB22" i="32"/>
  <c r="AB26" i="32" s="1"/>
  <c r="AA22" i="32"/>
  <c r="AC21" i="32"/>
  <c r="AA21" i="32"/>
  <c r="V21" i="32"/>
  <c r="J28" i="22" s="1"/>
  <c r="AC17" i="32"/>
  <c r="V17" i="32"/>
  <c r="H28" i="22" s="1"/>
  <c r="AB16" i="32"/>
  <c r="AD16" i="32" s="1"/>
  <c r="AC15" i="32"/>
  <c r="AA15" i="32"/>
  <c r="V15" i="32"/>
  <c r="H27" i="22" s="1"/>
  <c r="AB14" i="32"/>
  <c r="AB18" i="32" s="1"/>
  <c r="AA14" i="32"/>
  <c r="AC13" i="32"/>
  <c r="AA13" i="32"/>
  <c r="AA18" i="32" s="1"/>
  <c r="V13" i="32"/>
  <c r="F28" i="22" s="1"/>
  <c r="AC9" i="32"/>
  <c r="V9" i="32"/>
  <c r="D28" i="22" s="1"/>
  <c r="AB8" i="32"/>
  <c r="AD8" i="32" s="1"/>
  <c r="AC7" i="32"/>
  <c r="AA7" i="32"/>
  <c r="V7" i="32"/>
  <c r="D27" i="22" s="1"/>
  <c r="AB6" i="32"/>
  <c r="AB10" i="32" s="1"/>
  <c r="AA6" i="32"/>
  <c r="AC5" i="32"/>
  <c r="AA5" i="32"/>
  <c r="V5" i="32"/>
  <c r="B28" i="22" s="1"/>
  <c r="Z43" i="27"/>
  <c r="Y43" i="27"/>
  <c r="V41" i="27"/>
  <c r="T19" i="22" s="1"/>
  <c r="V39" i="27"/>
  <c r="T18" i="22" s="1"/>
  <c r="V37" i="27"/>
  <c r="R19" i="22" s="1"/>
  <c r="Z35" i="27"/>
  <c r="Y35" i="27"/>
  <c r="AC33" i="27"/>
  <c r="V33" i="27"/>
  <c r="P19" i="22" s="1"/>
  <c r="AB32" i="27"/>
  <c r="AD32" i="27" s="1"/>
  <c r="AC31" i="27"/>
  <c r="AA31" i="27"/>
  <c r="V31" i="27"/>
  <c r="P18" i="22" s="1"/>
  <c r="AB30" i="27"/>
  <c r="AB34" i="27" s="1"/>
  <c r="AA30" i="27"/>
  <c r="V29" i="27"/>
  <c r="N19" i="22" s="1"/>
  <c r="AC25" i="27"/>
  <c r="V25" i="27"/>
  <c r="L19" i="22" s="1"/>
  <c r="AB24" i="27"/>
  <c r="AD24" i="27" s="1"/>
  <c r="AC23" i="27"/>
  <c r="AA23" i="27"/>
  <c r="V23" i="27"/>
  <c r="L18" i="22" s="1"/>
  <c r="AB22" i="27"/>
  <c r="AB26" i="27" s="1"/>
  <c r="AA22" i="27"/>
  <c r="AC21" i="27"/>
  <c r="AA21" i="27"/>
  <c r="V21" i="27"/>
  <c r="J19" i="22" s="1"/>
  <c r="AC17" i="27"/>
  <c r="V17" i="27"/>
  <c r="H19" i="22" s="1"/>
  <c r="AB16" i="27"/>
  <c r="AD16" i="27" s="1"/>
  <c r="AC15" i="27"/>
  <c r="AA15" i="27"/>
  <c r="V15" i="27"/>
  <c r="H18" i="22" s="1"/>
  <c r="AB14" i="27"/>
  <c r="AB18" i="27" s="1"/>
  <c r="AA14" i="27"/>
  <c r="AC13" i="27"/>
  <c r="AA13" i="27"/>
  <c r="V13" i="27"/>
  <c r="F19" i="22" s="1"/>
  <c r="AC9" i="27"/>
  <c r="V9" i="27"/>
  <c r="D19" i="22" s="1"/>
  <c r="AB8" i="27"/>
  <c r="AD8" i="27" s="1"/>
  <c r="AC7" i="27"/>
  <c r="AA7" i="27"/>
  <c r="V7" i="27"/>
  <c r="D18" i="22" s="1"/>
  <c r="AB6" i="27"/>
  <c r="AB10" i="27" s="1"/>
  <c r="AA6" i="27"/>
  <c r="AC5" i="27"/>
  <c r="AA5" i="27"/>
  <c r="AA10" i="27" s="1"/>
  <c r="V5" i="27"/>
  <c r="B19" i="22" s="1"/>
  <c r="AB18" i="33" l="1"/>
  <c r="AA26" i="34"/>
  <c r="AD6" i="27"/>
  <c r="AA26" i="27"/>
  <c r="AC18" i="33"/>
  <c r="AA10" i="32"/>
  <c r="AD6" i="32"/>
  <c r="AC10" i="34"/>
  <c r="AD7" i="34"/>
  <c r="AD30" i="34"/>
  <c r="AD15" i="33"/>
  <c r="AC10" i="33"/>
  <c r="AD7" i="33"/>
  <c r="AA26" i="33"/>
  <c r="AD22" i="33"/>
  <c r="AD14" i="32"/>
  <c r="AC26" i="32"/>
  <c r="AD23" i="32"/>
  <c r="AD31" i="32"/>
  <c r="AC18" i="27"/>
  <c r="AD18" i="27" s="1"/>
  <c r="AD22" i="27"/>
  <c r="AD31" i="27"/>
  <c r="AD15" i="27"/>
  <c r="V11" i="27"/>
  <c r="B18" i="22" s="1"/>
  <c r="AC10" i="27"/>
  <c r="AD10" i="27" s="1"/>
  <c r="AC11" i="27" s="1"/>
  <c r="AD7" i="27"/>
  <c r="AA18" i="27"/>
  <c r="AD14" i="27"/>
  <c r="AC26" i="27"/>
  <c r="AD23" i="27"/>
  <c r="AD30" i="27"/>
  <c r="V11" i="32"/>
  <c r="B27" i="22" s="1"/>
  <c r="AC10" i="32"/>
  <c r="AD7" i="32"/>
  <c r="V19" i="32"/>
  <c r="F27" i="22" s="1"/>
  <c r="AC18" i="32"/>
  <c r="AD18" i="32" s="1"/>
  <c r="AC19" i="32" s="1"/>
  <c r="AD15" i="32"/>
  <c r="AA26" i="32"/>
  <c r="AD22" i="32"/>
  <c r="AD30" i="32"/>
  <c r="AA10" i="33"/>
  <c r="AD6" i="33"/>
  <c r="AA18" i="33"/>
  <c r="AD18" i="33" s="1"/>
  <c r="AC19" i="33" s="1"/>
  <c r="AD14" i="33"/>
  <c r="AC26" i="33"/>
  <c r="AD26" i="33" s="1"/>
  <c r="AD23" i="33"/>
  <c r="AD31" i="33"/>
  <c r="AA10" i="34"/>
  <c r="AD10" i="34" s="1"/>
  <c r="AC11" i="34" s="1"/>
  <c r="AD6" i="34"/>
  <c r="AA18" i="34"/>
  <c r="AD18" i="34" s="1"/>
  <c r="AC19" i="34" s="1"/>
  <c r="AD14" i="34"/>
  <c r="AC26" i="34"/>
  <c r="AD26" i="34" s="1"/>
  <c r="AD23" i="34"/>
  <c r="AD31" i="34"/>
  <c r="V11" i="33"/>
  <c r="B36" i="22" s="1"/>
  <c r="V19" i="33"/>
  <c r="F36" i="22" s="1"/>
  <c r="V11" i="34"/>
  <c r="B45" i="22" s="1"/>
  <c r="V19" i="34"/>
  <c r="F45" i="22" s="1"/>
  <c r="AD21" i="34"/>
  <c r="V27" i="34"/>
  <c r="V35" i="34"/>
  <c r="V43" i="34"/>
  <c r="AD5" i="34"/>
  <c r="AD13" i="34"/>
  <c r="AD21" i="33"/>
  <c r="V27" i="33"/>
  <c r="J36" i="22" s="1"/>
  <c r="V35" i="33"/>
  <c r="N36" i="22" s="1"/>
  <c r="V43" i="33"/>
  <c r="R36" i="22" s="1"/>
  <c r="AD5" i="33"/>
  <c r="AD13" i="33"/>
  <c r="AD10" i="32"/>
  <c r="AC11" i="32" s="1"/>
  <c r="AD21" i="32"/>
  <c r="V27" i="32"/>
  <c r="J27" i="22" s="1"/>
  <c r="V35" i="32"/>
  <c r="N27" i="22" s="1"/>
  <c r="V43" i="32"/>
  <c r="R27" i="22" s="1"/>
  <c r="AD5" i="32"/>
  <c r="AD13" i="32"/>
  <c r="AD13" i="27"/>
  <c r="V19" i="27"/>
  <c r="F18" i="22" s="1"/>
  <c r="AD21" i="27"/>
  <c r="V27" i="27"/>
  <c r="J18" i="22" s="1"/>
  <c r="V35" i="27"/>
  <c r="N18" i="22" s="1"/>
  <c r="V43" i="27"/>
  <c r="R18" i="22" s="1"/>
  <c r="AD5" i="27"/>
  <c r="AA19" i="27" l="1"/>
  <c r="AC19" i="27"/>
  <c r="AD26" i="32"/>
  <c r="AA27" i="32" s="1"/>
  <c r="AD10" i="33"/>
  <c r="AC11" i="33" s="1"/>
  <c r="AD26" i="27"/>
  <c r="AB27" i="27" s="1"/>
  <c r="AA27" i="34"/>
  <c r="AB27" i="34"/>
  <c r="AA27" i="33"/>
  <c r="AB27" i="33"/>
  <c r="AC27" i="32"/>
  <c r="AB27" i="32"/>
  <c r="AA11" i="27"/>
  <c r="AC27" i="34"/>
  <c r="AA27" i="27"/>
  <c r="AB19" i="27"/>
  <c r="AC27" i="33"/>
  <c r="Z37" i="34"/>
  <c r="Y37" i="34"/>
  <c r="AB19" i="34"/>
  <c r="AB11" i="34"/>
  <c r="Z29" i="34"/>
  <c r="Y29" i="34"/>
  <c r="AA19" i="34"/>
  <c r="AA11" i="34"/>
  <c r="Z37" i="33"/>
  <c r="Y37" i="33"/>
  <c r="AB19" i="33"/>
  <c r="Z29" i="33"/>
  <c r="Y29" i="33"/>
  <c r="AA19" i="33"/>
  <c r="Z37" i="32"/>
  <c r="Y37" i="32"/>
  <c r="AB19" i="32"/>
  <c r="AB11" i="32"/>
  <c r="Z29" i="32"/>
  <c r="Y29" i="32"/>
  <c r="AA19" i="32"/>
  <c r="AA11" i="32"/>
  <c r="Z37" i="27"/>
  <c r="Y37" i="27"/>
  <c r="AC27" i="27"/>
  <c r="AB11" i="27"/>
  <c r="Z29" i="27"/>
  <c r="Y29" i="27"/>
  <c r="AA11" i="33" l="1"/>
  <c r="AB11" i="33"/>
  <c r="AC29" i="34"/>
  <c r="AC34" i="34" s="1"/>
  <c r="AA29" i="34"/>
  <c r="AC29" i="33"/>
  <c r="AC34" i="33" s="1"/>
  <c r="AA29" i="33"/>
  <c r="AC29" i="32"/>
  <c r="AC34" i="32" s="1"/>
  <c r="AA29" i="32"/>
  <c r="AC29" i="27"/>
  <c r="AC34" i="27" s="1"/>
  <c r="AA29" i="27"/>
  <c r="AA34" i="34" l="1"/>
  <c r="AD29" i="34"/>
  <c r="AA34" i="33"/>
  <c r="AD29" i="33"/>
  <c r="AA34" i="32"/>
  <c r="AD29" i="32"/>
  <c r="AA34" i="27"/>
  <c r="AD29" i="27"/>
  <c r="AD34" i="34" l="1"/>
  <c r="AA35" i="34" s="1"/>
  <c r="AD34" i="33"/>
  <c r="AA35" i="33" s="1"/>
  <c r="AD34" i="32"/>
  <c r="AA35" i="32" s="1"/>
  <c r="AD34" i="27"/>
  <c r="AA35" i="27" s="1"/>
  <c r="AB35" i="34" l="1"/>
  <c r="AC35" i="34"/>
  <c r="AB35" i="33"/>
  <c r="AC35" i="33"/>
  <c r="AB35" i="32"/>
  <c r="AC35" i="32"/>
  <c r="AB35" i="27"/>
  <c r="AC35" i="27"/>
  <c r="V17" i="23" l="1"/>
  <c r="H10" i="22" s="1"/>
  <c r="V15" i="23"/>
  <c r="H9" i="22" s="1"/>
  <c r="V13" i="23"/>
  <c r="F10" i="22" s="1"/>
  <c r="V9" i="23"/>
  <c r="D10" i="22" s="1"/>
  <c r="V7" i="23"/>
  <c r="D9" i="22" s="1"/>
  <c r="V5" i="23"/>
  <c r="B10" i="22" s="1"/>
  <c r="Z43" i="23"/>
  <c r="Y43" i="23"/>
  <c r="Z35" i="23"/>
  <c r="Y35" i="23"/>
  <c r="V19" i="23" l="1"/>
  <c r="F9" i="22" s="1"/>
  <c r="V11" i="23"/>
  <c r="B9" i="22" s="1"/>
  <c r="V25" i="23" l="1"/>
  <c r="L10" i="22" s="1"/>
  <c r="V23" i="23"/>
  <c r="L9" i="22" s="1"/>
  <c r="V21" i="23"/>
  <c r="J10" i="22" s="1"/>
  <c r="V27" i="23" l="1"/>
  <c r="J9" i="22" s="1"/>
  <c r="V41" i="23" l="1"/>
  <c r="T10" i="22" s="1"/>
  <c r="V39" i="23"/>
  <c r="T9" i="22" s="1"/>
  <c r="V37" i="23"/>
  <c r="R10" i="22" s="1"/>
  <c r="V33" i="23"/>
  <c r="P10" i="22" s="1"/>
  <c r="V31" i="23"/>
  <c r="P9" i="22" s="1"/>
  <c r="V29" i="23"/>
  <c r="N10" i="22" s="1"/>
  <c r="V35" i="23" l="1"/>
  <c r="N9" i="22" s="1"/>
  <c r="V43" i="23"/>
  <c r="R9" i="22" s="1"/>
  <c r="Z37" i="23" l="1"/>
  <c r="Y29" i="23"/>
  <c r="Z29" i="23"/>
  <c r="AA29" i="23" s="1"/>
  <c r="Y37" i="23"/>
  <c r="AC33" i="23"/>
  <c r="AB32" i="23"/>
  <c r="AD32" i="23" s="1"/>
  <c r="AC31" i="23"/>
  <c r="AA31" i="23"/>
  <c r="AB30" i="23"/>
  <c r="AA30" i="23"/>
  <c r="AC29" i="23"/>
  <c r="AC25" i="23"/>
  <c r="AB24" i="23"/>
  <c r="AC23" i="23"/>
  <c r="AA23" i="23"/>
  <c r="AB22" i="23"/>
  <c r="AA22" i="23"/>
  <c r="AC21" i="23"/>
  <c r="AA21" i="23"/>
  <c r="AC17" i="23"/>
  <c r="AB16" i="23"/>
  <c r="AD16" i="23" s="1"/>
  <c r="AC15" i="23"/>
  <c r="AA15" i="23"/>
  <c r="AB14" i="23"/>
  <c r="AA14" i="23"/>
  <c r="AC13" i="23"/>
  <c r="AA13" i="23"/>
  <c r="AA18" i="23" s="1"/>
  <c r="AC9" i="23"/>
  <c r="AB8" i="23"/>
  <c r="AC7" i="23"/>
  <c r="AA7" i="23"/>
  <c r="AB6" i="23"/>
  <c r="AA6" i="23"/>
  <c r="AC5" i="23"/>
  <c r="AA5" i="23"/>
  <c r="AD6" i="23" l="1"/>
  <c r="AB10" i="23"/>
  <c r="AD15" i="23"/>
  <c r="AD21" i="23"/>
  <c r="AD22" i="23"/>
  <c r="AB26" i="23"/>
  <c r="AD5" i="23"/>
  <c r="AA34" i="23"/>
  <c r="AC34" i="23"/>
  <c r="AC18" i="23"/>
  <c r="AA10" i="23"/>
  <c r="AD8" i="23"/>
  <c r="AD13" i="23"/>
  <c r="AA26" i="23"/>
  <c r="AD24" i="23"/>
  <c r="AD29" i="23"/>
  <c r="AC10" i="23"/>
  <c r="AD7" i="23"/>
  <c r="AD14" i="23"/>
  <c r="AB18" i="23"/>
  <c r="AC26" i="23"/>
  <c r="AD23" i="23"/>
  <c r="AD30" i="23"/>
  <c r="AB34" i="23"/>
  <c r="AD31" i="23"/>
  <c r="AD18" i="23" l="1"/>
  <c r="AB19" i="23" s="1"/>
  <c r="AD34" i="23"/>
  <c r="AC35" i="23" s="1"/>
  <c r="AD26" i="23"/>
  <c r="AA27" i="23" s="1"/>
  <c r="AD10" i="23"/>
  <c r="AB11" i="23" s="1"/>
  <c r="AC19" i="23"/>
  <c r="AC27" i="23" l="1"/>
  <c r="AB27" i="23"/>
  <c r="AA19" i="23"/>
  <c r="AA11" i="23"/>
  <c r="AB35" i="23"/>
  <c r="AA35" i="23"/>
  <c r="AC11" i="23"/>
</calcChain>
</file>

<file path=xl/sharedStrings.xml><?xml version="1.0" encoding="utf-8"?>
<sst xmlns="http://schemas.openxmlformats.org/spreadsheetml/2006/main" count="1754" uniqueCount="528">
  <si>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</si>
  <si>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</si>
  <si>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</si>
  <si>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</si>
  <si>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</si>
  <si>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</si>
  <si>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</si>
  <si>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</si>
  <si>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</si>
  <si>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</si>
  <si>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</si>
  <si>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</si>
  <si>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</si>
  <si>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</si>
  <si>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</si>
  <si>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</si>
  <si>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</si>
  <si>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</si>
  <si>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</si>
  <si>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</si>
  <si>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</si>
  <si>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</si>
  <si>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食材以可食量標示</t>
    <phoneticPr fontId="19" type="noConversion"/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</si>
  <si>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</si>
  <si>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</si>
  <si>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</si>
  <si>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乳品/水果</t>
    <phoneticPr fontId="19" type="noConversion"/>
  </si>
  <si>
    <t>日期</t>
    <phoneticPr fontId="19" type="noConversion"/>
  </si>
  <si>
    <t>備註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</si>
  <si>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</si>
  <si>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</si>
  <si>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</si>
  <si>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</si>
  <si>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</si>
  <si>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日</t>
    <phoneticPr fontId="19" type="noConversion"/>
  </si>
  <si>
    <t>油脂類</t>
    <phoneticPr fontId="19" type="noConversion"/>
  </si>
  <si>
    <t>星期一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</si>
  <si>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</si>
  <si>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</si>
  <si>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</si>
  <si>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</si>
  <si>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</si>
  <si>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</si>
  <si>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</si>
  <si>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白飯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</si>
  <si>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</si>
  <si>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</si>
  <si>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</si>
  <si>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</si>
  <si>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</si>
  <si>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</si>
  <si>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</si>
  <si>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</si>
  <si>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日</t>
    <phoneticPr fontId="19" type="noConversion"/>
  </si>
  <si>
    <t>餐數</t>
    <phoneticPr fontId="19" type="noConversion"/>
  </si>
  <si>
    <t>月</t>
    <phoneticPr fontId="19" type="noConversion"/>
  </si>
  <si>
    <t>✖</t>
    <phoneticPr fontId="19" type="noConversion"/>
  </si>
  <si>
    <t>主食類</t>
    <phoneticPr fontId="19" type="noConversion"/>
  </si>
  <si>
    <t>紅蘿蔔</t>
  </si>
  <si>
    <t>生鮮雞腿</t>
  </si>
  <si>
    <t>煮</t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</si>
  <si>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</si>
  <si>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</si>
  <si>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</si>
  <si>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</si>
  <si>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</si>
  <si>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</si>
  <si>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</si>
  <si>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廠商營養師</t>
    <phoneticPr fontId="19" type="noConversion"/>
  </si>
  <si>
    <t>廠商食品技師</t>
    <phoneticPr fontId="19" type="noConversion"/>
  </si>
  <si>
    <t>洋蔥</t>
  </si>
  <si>
    <t>蛋</t>
  </si>
  <si>
    <t>玉米</t>
  </si>
  <si>
    <t>生鮮豬肉</t>
  </si>
  <si>
    <t>鈣</t>
    <phoneticPr fontId="19" type="noConversion"/>
  </si>
  <si>
    <t>纖維</t>
    <phoneticPr fontId="19" type="noConversion"/>
  </si>
  <si>
    <t>脂肪</t>
    <phoneticPr fontId="19" type="noConversion"/>
  </si>
  <si>
    <t>蛋白質</t>
    <phoneticPr fontId="19" type="noConversion"/>
  </si>
  <si>
    <t>煮</t>
    <phoneticPr fontId="19" type="noConversion"/>
  </si>
  <si>
    <t>白飯</t>
    <phoneticPr fontId="19" type="noConversion"/>
  </si>
  <si>
    <t>蒸</t>
    <phoneticPr fontId="19" type="noConversion"/>
  </si>
  <si>
    <t>五穀飯</t>
    <phoneticPr fontId="19" type="noConversion"/>
  </si>
  <si>
    <t>糙米飯</t>
    <phoneticPr fontId="19" type="noConversion"/>
  </si>
  <si>
    <t>炒</t>
    <phoneticPr fontId="19" type="noConversion"/>
  </si>
  <si>
    <t>煮</t>
    <phoneticPr fontId="19" type="noConversion"/>
  </si>
  <si>
    <t>蒸</t>
  </si>
  <si>
    <t>青豆仁</t>
  </si>
  <si>
    <t>五穀米</t>
    <phoneticPr fontId="19" type="noConversion"/>
  </si>
  <si>
    <t>糙米</t>
    <phoneticPr fontId="19" type="noConversion"/>
  </si>
  <si>
    <t>午餐秘書</t>
    <phoneticPr fontId="19" type="noConversion"/>
  </si>
  <si>
    <t>學校護理師</t>
    <phoneticPr fontId="19" type="noConversion"/>
  </si>
  <si>
    <t>主任</t>
    <phoneticPr fontId="19" type="noConversion"/>
  </si>
  <si>
    <t>校長</t>
    <phoneticPr fontId="19" type="noConversion"/>
  </si>
  <si>
    <t>白米</t>
  </si>
  <si>
    <t>地瓜飯</t>
  </si>
  <si>
    <t>地瓜</t>
  </si>
  <si>
    <t>木耳</t>
  </si>
  <si>
    <t>煮</t>
    <phoneticPr fontId="19" type="noConversion"/>
  </si>
  <si>
    <t>煮</t>
    <phoneticPr fontId="19" type="noConversion"/>
  </si>
  <si>
    <t>煮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</si>
  <si>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</si>
  <si>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</si>
  <si>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</si>
  <si>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</si>
  <si>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</si>
  <si>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深色蔬菜</t>
    <phoneticPr fontId="19" type="noConversion"/>
  </si>
  <si>
    <t>日</t>
    <phoneticPr fontId="19" type="noConversion"/>
  </si>
  <si>
    <t>煮</t>
    <phoneticPr fontId="19" type="noConversion"/>
  </si>
  <si>
    <t>煮</t>
    <phoneticPr fontId="19" type="noConversion"/>
  </si>
  <si>
    <t>黑胡椒豬柳</t>
    <phoneticPr fontId="19" type="noConversion"/>
  </si>
  <si>
    <t>煮</t>
    <phoneticPr fontId="19" type="noConversion"/>
  </si>
  <si>
    <t>烤</t>
    <phoneticPr fontId="19" type="noConversion"/>
  </si>
  <si>
    <t xml:space="preserve">12月2日(一) </t>
    <phoneticPr fontId="19" type="noConversion"/>
  </si>
  <si>
    <t xml:space="preserve">12月3日(二) </t>
    <phoneticPr fontId="19" type="noConversion"/>
  </si>
  <si>
    <t xml:space="preserve">12月4日(三) </t>
    <phoneticPr fontId="19" type="noConversion"/>
  </si>
  <si>
    <t xml:space="preserve">12月5日(四) </t>
    <phoneticPr fontId="19" type="noConversion"/>
  </si>
  <si>
    <t xml:space="preserve">12月6日(五) </t>
    <phoneticPr fontId="19" type="noConversion"/>
  </si>
  <si>
    <t xml:space="preserve">12月9日(一) </t>
    <phoneticPr fontId="19" type="noConversion"/>
  </si>
  <si>
    <t xml:space="preserve">12月10日(二) </t>
    <phoneticPr fontId="19" type="noConversion"/>
  </si>
  <si>
    <t xml:space="preserve">12月11日(三) </t>
    <phoneticPr fontId="19" type="noConversion"/>
  </si>
  <si>
    <t xml:space="preserve">12月12日(四) </t>
    <phoneticPr fontId="19" type="noConversion"/>
  </si>
  <si>
    <t xml:space="preserve">12月13日(五) </t>
    <phoneticPr fontId="19" type="noConversion"/>
  </si>
  <si>
    <t xml:space="preserve">12月16日(一) </t>
    <phoneticPr fontId="19" type="noConversion"/>
  </si>
  <si>
    <t xml:space="preserve">12月17日(二) </t>
    <phoneticPr fontId="19" type="noConversion"/>
  </si>
  <si>
    <t xml:space="preserve">12月18日(三) </t>
    <phoneticPr fontId="19" type="noConversion"/>
  </si>
  <si>
    <t xml:space="preserve">12月19日(四) </t>
    <phoneticPr fontId="19" type="noConversion"/>
  </si>
  <si>
    <t xml:space="preserve">12月20日(五) </t>
    <phoneticPr fontId="19" type="noConversion"/>
  </si>
  <si>
    <t xml:space="preserve">12月23日(一) </t>
    <phoneticPr fontId="19" type="noConversion"/>
  </si>
  <si>
    <t xml:space="preserve">12月24日(二) </t>
    <phoneticPr fontId="19" type="noConversion"/>
  </si>
  <si>
    <t xml:space="preserve">12月25日(三) </t>
    <phoneticPr fontId="19" type="noConversion"/>
  </si>
  <si>
    <t xml:space="preserve">12月26日(四) </t>
    <phoneticPr fontId="19" type="noConversion"/>
  </si>
  <si>
    <t xml:space="preserve">12月27日(五) </t>
    <phoneticPr fontId="19" type="noConversion"/>
  </si>
  <si>
    <t xml:space="preserve">12月30日(一) </t>
    <phoneticPr fontId="19" type="noConversion"/>
  </si>
  <si>
    <t xml:space="preserve">12月31日(二) </t>
    <phoneticPr fontId="19" type="noConversion"/>
  </si>
  <si>
    <t>胚芽飯</t>
    <phoneticPr fontId="19" type="noConversion"/>
  </si>
  <si>
    <t>五穀飯</t>
    <phoneticPr fontId="19" type="noConversion"/>
  </si>
  <si>
    <t>紫米飯</t>
    <phoneticPr fontId="19" type="noConversion"/>
  </si>
  <si>
    <t>薏仁飯</t>
    <phoneticPr fontId="19" type="noConversion"/>
  </si>
  <si>
    <t>地瓜飯</t>
    <phoneticPr fontId="19" type="noConversion"/>
  </si>
  <si>
    <t>糙米飯</t>
    <phoneticPr fontId="19" type="noConversion"/>
  </si>
  <si>
    <t>五穀飯</t>
    <phoneticPr fontId="19" type="noConversion"/>
  </si>
  <si>
    <t>白飯</t>
    <phoneticPr fontId="19" type="noConversion"/>
  </si>
  <si>
    <t>深色蔬菜</t>
    <phoneticPr fontId="19" type="noConversion"/>
  </si>
  <si>
    <t>白飯</t>
    <phoneticPr fontId="19" type="noConversion"/>
  </si>
  <si>
    <t>炸雞排(炸)</t>
    <phoneticPr fontId="19" type="noConversion"/>
  </si>
  <si>
    <t>焗烤三色</t>
    <phoneticPr fontId="19" type="noConversion"/>
  </si>
  <si>
    <t>蘿蔔排骨湯</t>
    <phoneticPr fontId="19" type="noConversion"/>
  </si>
  <si>
    <t>壽喜豬肉</t>
    <phoneticPr fontId="19" type="noConversion"/>
  </si>
  <si>
    <t>香菇蒸蛋</t>
    <phoneticPr fontId="19" type="noConversion"/>
  </si>
  <si>
    <t>咖哩雞</t>
    <phoneticPr fontId="19" type="noConversion"/>
  </si>
  <si>
    <t>炸雞腿(炸)</t>
    <phoneticPr fontId="19" type="noConversion"/>
  </si>
  <si>
    <t>味噌豆腐湯(豆)</t>
    <phoneticPr fontId="19" type="noConversion"/>
  </si>
  <si>
    <t>蒜泥白肉</t>
    <phoneticPr fontId="19" type="noConversion"/>
  </si>
  <si>
    <t>鴿蛋滷味</t>
    <phoneticPr fontId="19" type="noConversion"/>
  </si>
  <si>
    <t>高麗菜冬粉</t>
    <phoneticPr fontId="19" type="noConversion"/>
  </si>
  <si>
    <t>冬瓜鴨肉</t>
    <phoneticPr fontId="19" type="noConversion"/>
  </si>
  <si>
    <t>三丁腰果</t>
    <phoneticPr fontId="19" type="noConversion"/>
  </si>
  <si>
    <t>冬粉三絲湯</t>
    <phoneticPr fontId="19" type="noConversion"/>
  </si>
  <si>
    <t>什錦銀芽</t>
    <phoneticPr fontId="19" type="noConversion"/>
  </si>
  <si>
    <t>冬瓜香菇湯</t>
    <phoneticPr fontId="19" type="noConversion"/>
  </si>
  <si>
    <t>麻油雞</t>
    <phoneticPr fontId="19" type="noConversion"/>
  </si>
  <si>
    <t>香筍雙鮮</t>
    <phoneticPr fontId="19" type="noConversion"/>
  </si>
  <si>
    <t>黑胡椒豬柳</t>
    <phoneticPr fontId="19" type="noConversion"/>
  </si>
  <si>
    <t>燒烤翅腿(加)</t>
    <phoneticPr fontId="19" type="noConversion"/>
  </si>
  <si>
    <t>玉米蛋花湯</t>
    <phoneticPr fontId="19" type="noConversion"/>
  </si>
  <si>
    <t>麵線糊(芡)</t>
    <phoneticPr fontId="19" type="noConversion"/>
  </si>
  <si>
    <t>炸雞翅(炸)</t>
    <phoneticPr fontId="19" type="noConversion"/>
  </si>
  <si>
    <t>瓜仔雞</t>
    <phoneticPr fontId="19" type="noConversion"/>
  </si>
  <si>
    <t>柳葉魚(炸)(加)(海)</t>
    <phoneticPr fontId="19" type="noConversion"/>
  </si>
  <si>
    <t>柴魚海帶湯</t>
    <phoneticPr fontId="19" type="noConversion"/>
  </si>
  <si>
    <t>洋蔥吻魚炒蛋(海)</t>
    <phoneticPr fontId="19" type="noConversion"/>
  </si>
  <si>
    <t>茄汁熱狗(加)</t>
    <phoneticPr fontId="19" type="noConversion"/>
  </si>
  <si>
    <t>蘿蔔芹菜湯</t>
    <phoneticPr fontId="19" type="noConversion"/>
  </si>
  <si>
    <t>鴨肉煲(豆)</t>
    <phoneticPr fontId="19" type="noConversion"/>
  </si>
  <si>
    <t>滷蛋</t>
    <phoneticPr fontId="19" type="noConversion"/>
  </si>
  <si>
    <t>泡菜三絲(醃)</t>
    <phoneticPr fontId="19" type="noConversion"/>
  </si>
  <si>
    <t>烤雞腿</t>
    <phoneticPr fontId="19" type="noConversion"/>
  </si>
  <si>
    <t>綠花椰木耳</t>
    <phoneticPr fontId="19" type="noConversion"/>
  </si>
  <si>
    <t>味噌豆腐湯(豆)</t>
    <phoneticPr fontId="19" type="noConversion"/>
  </si>
  <si>
    <t>茶碗蒸</t>
    <phoneticPr fontId="19" type="noConversion"/>
  </si>
  <si>
    <t>紫菜蛋花湯</t>
    <phoneticPr fontId="19" type="noConversion"/>
  </si>
  <si>
    <t>彩椒排骨</t>
    <phoneticPr fontId="19" type="noConversion"/>
  </si>
  <si>
    <t>肉圓(加)</t>
    <phoneticPr fontId="19" type="noConversion"/>
  </si>
  <si>
    <t>燒烤雞翅</t>
    <phoneticPr fontId="19" type="noConversion"/>
  </si>
  <si>
    <t>芋頭白菜</t>
    <phoneticPr fontId="19" type="noConversion"/>
  </si>
  <si>
    <t>結頭菜湯</t>
    <phoneticPr fontId="19" type="noConversion"/>
  </si>
  <si>
    <t>炸雞腿(炸)</t>
    <phoneticPr fontId="19" type="noConversion"/>
  </si>
  <si>
    <t>客家小卷(海)</t>
    <phoneticPr fontId="19" type="noConversion"/>
  </si>
  <si>
    <t>洋蔥豆腐湯(豆)</t>
    <phoneticPr fontId="19" type="noConversion"/>
  </si>
  <si>
    <t>馬鈴薯燉肉</t>
    <phoneticPr fontId="19" type="noConversion"/>
  </si>
  <si>
    <t>香腸(加)</t>
    <phoneticPr fontId="19" type="noConversion"/>
  </si>
  <si>
    <t>蒙古鮮蔬</t>
    <phoneticPr fontId="19" type="noConversion"/>
  </si>
  <si>
    <t>炸雞排(炸)</t>
    <phoneticPr fontId="19" type="noConversion"/>
  </si>
  <si>
    <t>玉米雞蓉</t>
    <phoneticPr fontId="19" type="noConversion"/>
  </si>
  <si>
    <t>番茄炒蛋(豆)</t>
    <phoneticPr fontId="19" type="noConversion"/>
  </si>
  <si>
    <t>京醬燒肉</t>
    <phoneticPr fontId="19" type="noConversion"/>
  </si>
  <si>
    <t>焗烤洋芋</t>
    <phoneticPr fontId="19" type="noConversion"/>
  </si>
  <si>
    <t>海帶金針菇湯</t>
    <phoneticPr fontId="19" type="noConversion"/>
  </si>
  <si>
    <t>酸辣湯(芡)(豆)</t>
    <phoneticPr fontId="19" type="noConversion"/>
  </si>
  <si>
    <t>蘿蔔豆輪</t>
    <phoneticPr fontId="19" type="noConversion"/>
  </si>
  <si>
    <t>豆干海帶(豆)</t>
    <phoneticPr fontId="19" type="noConversion"/>
  </si>
  <si>
    <t>小黃瓜鮮菇</t>
    <phoneticPr fontId="19" type="noConversion"/>
  </si>
  <si>
    <t>冬粉米血湯</t>
    <phoneticPr fontId="19" type="noConversion"/>
  </si>
  <si>
    <t>炸醬肉燥(豆)</t>
    <phoneticPr fontId="19" type="noConversion"/>
  </si>
  <si>
    <t>烤饅頭(冷)</t>
    <phoneticPr fontId="19" type="noConversion"/>
  </si>
  <si>
    <t>薯條(炸)</t>
    <phoneticPr fontId="19" type="noConversion"/>
  </si>
  <si>
    <t>豆腐肉燥(豆)</t>
    <phoneticPr fontId="19" type="noConversion"/>
  </si>
  <si>
    <t>鐵板豆腐(豆)</t>
    <phoneticPr fontId="19" type="noConversion"/>
  </si>
  <si>
    <t>蘿蔔排骨湯</t>
    <phoneticPr fontId="19" type="noConversion"/>
  </si>
  <si>
    <t>白飯</t>
  </si>
  <si>
    <t>白飯</t>
    <phoneticPr fontId="19" type="noConversion"/>
  </si>
  <si>
    <t>日式烏龍麵</t>
    <phoneticPr fontId="19" type="noConversion"/>
  </si>
  <si>
    <t>五穀飯</t>
    <phoneticPr fontId="19" type="noConversion"/>
  </si>
  <si>
    <t>白飯</t>
    <phoneticPr fontId="19" type="noConversion"/>
  </si>
  <si>
    <t>蒸</t>
    <phoneticPr fontId="19" type="noConversion"/>
  </si>
  <si>
    <t>煮</t>
    <phoneticPr fontId="19" type="noConversion"/>
  </si>
  <si>
    <t>炸雞排</t>
    <phoneticPr fontId="19" type="noConversion"/>
  </si>
  <si>
    <t>炸</t>
    <phoneticPr fontId="19" type="noConversion"/>
  </si>
  <si>
    <t>豆腐肉燥</t>
    <phoneticPr fontId="19" type="noConversion"/>
  </si>
  <si>
    <t>焗烤三色</t>
    <phoneticPr fontId="19" type="noConversion"/>
  </si>
  <si>
    <t>蘿蔔排骨湯</t>
    <phoneticPr fontId="19" type="noConversion"/>
  </si>
  <si>
    <t>壽喜豬肉</t>
    <phoneticPr fontId="19" type="noConversion"/>
  </si>
  <si>
    <t>香菇蒸蛋</t>
    <phoneticPr fontId="19" type="noConversion"/>
  </si>
  <si>
    <t>咖哩雞</t>
    <phoneticPr fontId="19" type="noConversion"/>
  </si>
  <si>
    <t>炸雞腿</t>
    <phoneticPr fontId="19" type="noConversion"/>
  </si>
  <si>
    <t>味噌豆腐湯</t>
    <phoneticPr fontId="19" type="noConversion"/>
  </si>
  <si>
    <t>蒜泥白肉</t>
    <phoneticPr fontId="19" type="noConversion"/>
  </si>
  <si>
    <t>鴿蛋滷味</t>
    <phoneticPr fontId="19" type="noConversion"/>
  </si>
  <si>
    <t>高麗菜冬粉</t>
    <phoneticPr fontId="19" type="noConversion"/>
  </si>
  <si>
    <t>冬瓜鴨肉</t>
    <phoneticPr fontId="19" type="noConversion"/>
  </si>
  <si>
    <t>煮</t>
    <phoneticPr fontId="19" type="noConversion"/>
  </si>
  <si>
    <t>滷蛋</t>
    <phoneticPr fontId="19" type="noConversion"/>
  </si>
  <si>
    <t>滷</t>
    <phoneticPr fontId="19" type="noConversion"/>
  </si>
  <si>
    <t>三丁腰果</t>
    <phoneticPr fontId="19" type="noConversion"/>
  </si>
  <si>
    <t>冬粉三絲湯</t>
    <phoneticPr fontId="19" type="noConversion"/>
  </si>
  <si>
    <t>薏仁飯</t>
    <phoneticPr fontId="19" type="noConversion"/>
  </si>
  <si>
    <t>肉燥炒麵</t>
    <phoneticPr fontId="19" type="noConversion"/>
  </si>
  <si>
    <t>煮</t>
    <phoneticPr fontId="19" type="noConversion"/>
  </si>
  <si>
    <t>蒸</t>
    <phoneticPr fontId="19" type="noConversion"/>
  </si>
  <si>
    <t>三色炒飯</t>
    <phoneticPr fontId="19" type="noConversion"/>
  </si>
  <si>
    <t>炒</t>
    <phoneticPr fontId="19" type="noConversion"/>
  </si>
  <si>
    <t>紫米飯</t>
    <phoneticPr fontId="19" type="noConversion"/>
  </si>
  <si>
    <t>鐵板豆腐</t>
    <phoneticPr fontId="19" type="noConversion"/>
  </si>
  <si>
    <t>什錦銀芽</t>
    <phoneticPr fontId="19" type="noConversion"/>
  </si>
  <si>
    <t>冬瓜香菇湯</t>
    <phoneticPr fontId="19" type="noConversion"/>
  </si>
  <si>
    <t>麻油雞</t>
    <phoneticPr fontId="19" type="noConversion"/>
  </si>
  <si>
    <t>烤</t>
    <phoneticPr fontId="19" type="noConversion"/>
  </si>
  <si>
    <t>豆干海帶</t>
    <phoneticPr fontId="19" type="noConversion"/>
  </si>
  <si>
    <t>麵線糊</t>
    <phoneticPr fontId="19" type="noConversion"/>
  </si>
  <si>
    <t>炸雞翅</t>
    <phoneticPr fontId="19" type="noConversion"/>
  </si>
  <si>
    <t>炸</t>
    <phoneticPr fontId="19" type="noConversion"/>
  </si>
  <si>
    <t>烤饅頭</t>
    <phoneticPr fontId="19" type="noConversion"/>
  </si>
  <si>
    <t>香筍雙鮮</t>
    <phoneticPr fontId="19" type="noConversion"/>
  </si>
  <si>
    <t>玉米蛋花湯</t>
    <phoneticPr fontId="19" type="noConversion"/>
  </si>
  <si>
    <t>瓜仔雞</t>
    <phoneticPr fontId="19" type="noConversion"/>
  </si>
  <si>
    <t>柳葉魚</t>
  </si>
  <si>
    <t>柳葉魚</t>
    <phoneticPr fontId="19" type="noConversion"/>
  </si>
  <si>
    <t>柴魚海帶湯</t>
    <phoneticPr fontId="19" type="noConversion"/>
  </si>
  <si>
    <t>花生滷肉</t>
    <phoneticPr fontId="19" type="noConversion"/>
  </si>
  <si>
    <t>洋蔥吻魚炒蛋</t>
    <phoneticPr fontId="19" type="noConversion"/>
  </si>
  <si>
    <t>蘿蔔芹菜湯</t>
    <phoneticPr fontId="19" type="noConversion"/>
  </si>
  <si>
    <t>鴨肉煲</t>
    <phoneticPr fontId="19" type="noConversion"/>
  </si>
  <si>
    <t>泡菜三絲</t>
    <phoneticPr fontId="19" type="noConversion"/>
  </si>
  <si>
    <t>烤雞腿</t>
    <phoneticPr fontId="19" type="noConversion"/>
  </si>
  <si>
    <t>薯條</t>
    <phoneticPr fontId="19" type="noConversion"/>
  </si>
  <si>
    <t>綠花椰木耳</t>
    <phoneticPr fontId="19" type="noConversion"/>
  </si>
  <si>
    <t>味噌豆腐湯</t>
    <phoneticPr fontId="19" type="noConversion"/>
  </si>
  <si>
    <t>茶碗蒸</t>
    <phoneticPr fontId="19" type="noConversion"/>
  </si>
  <si>
    <t>小黃瓜鮮菇</t>
    <phoneticPr fontId="19" type="noConversion"/>
  </si>
  <si>
    <t>紫菜蛋花湯</t>
    <phoneticPr fontId="19" type="noConversion"/>
  </si>
  <si>
    <t>義大利麵</t>
    <phoneticPr fontId="19" type="noConversion"/>
  </si>
  <si>
    <t>胚芽飯</t>
    <phoneticPr fontId="19" type="noConversion"/>
  </si>
  <si>
    <t>彩椒排骨</t>
    <phoneticPr fontId="19" type="noConversion"/>
  </si>
  <si>
    <t>肉圓</t>
  </si>
  <si>
    <t>肉圓</t>
    <phoneticPr fontId="19" type="noConversion"/>
  </si>
  <si>
    <t>瓜仔肉燥</t>
    <phoneticPr fontId="19" type="noConversion"/>
  </si>
  <si>
    <t>洋蔥豆腐湯</t>
    <phoneticPr fontId="19" type="noConversion"/>
  </si>
  <si>
    <t>燒烤雞翅</t>
    <phoneticPr fontId="19" type="noConversion"/>
  </si>
  <si>
    <t>炸醬肉燥</t>
    <phoneticPr fontId="19" type="noConversion"/>
  </si>
  <si>
    <t>芋頭白菜</t>
    <phoneticPr fontId="19" type="noConversion"/>
  </si>
  <si>
    <t>結頭菜湯</t>
    <phoneticPr fontId="19" type="noConversion"/>
  </si>
  <si>
    <t>炸雞腿</t>
    <phoneticPr fontId="19" type="noConversion"/>
  </si>
  <si>
    <t>客家小卷</t>
    <phoneticPr fontId="19" type="noConversion"/>
  </si>
  <si>
    <t>馬鈴薯燉肉</t>
    <phoneticPr fontId="19" type="noConversion"/>
  </si>
  <si>
    <t>香腸</t>
  </si>
  <si>
    <t>香腸</t>
    <phoneticPr fontId="19" type="noConversion"/>
  </si>
  <si>
    <t>蒙古鮮蔬</t>
    <phoneticPr fontId="19" type="noConversion"/>
  </si>
  <si>
    <t>冬粉米血湯</t>
    <phoneticPr fontId="19" type="noConversion"/>
  </si>
  <si>
    <t>炸雞排</t>
    <phoneticPr fontId="19" type="noConversion"/>
  </si>
  <si>
    <t>玉米雞蓉</t>
    <phoneticPr fontId="19" type="noConversion"/>
  </si>
  <si>
    <t>番茄炒蛋</t>
    <phoneticPr fontId="19" type="noConversion"/>
  </si>
  <si>
    <t>蘿蔔排骨湯</t>
    <phoneticPr fontId="19" type="noConversion"/>
  </si>
  <si>
    <t>薏仁飯</t>
    <phoneticPr fontId="19" type="noConversion"/>
  </si>
  <si>
    <t>京醬燒肉</t>
    <phoneticPr fontId="19" type="noConversion"/>
  </si>
  <si>
    <t>焗烤洋芋</t>
    <phoneticPr fontId="19" type="noConversion"/>
  </si>
  <si>
    <t>海帶金針菇湯</t>
    <phoneticPr fontId="19" type="noConversion"/>
  </si>
  <si>
    <t>酸辣湯</t>
    <phoneticPr fontId="19" type="noConversion"/>
  </si>
  <si>
    <t>蘿蔔豆輪</t>
    <phoneticPr fontId="19" type="noConversion"/>
  </si>
  <si>
    <t>瓜仔肉燥(醃)</t>
    <phoneticPr fontId="19" type="noConversion"/>
  </si>
  <si>
    <t>生鮮雞肉</t>
  </si>
  <si>
    <t>非基改豆腐</t>
  </si>
  <si>
    <t>豆</t>
  </si>
  <si>
    <t>馬鈴薯</t>
  </si>
  <si>
    <t>起司</t>
  </si>
  <si>
    <t>蘿蔔</t>
  </si>
  <si>
    <t>生鮮排骨</t>
  </si>
  <si>
    <t>香菇</t>
  </si>
  <si>
    <t>金針菇</t>
  </si>
  <si>
    <t>麵條</t>
  </si>
  <si>
    <t>高麗菜</t>
  </si>
  <si>
    <t>豆芽菜</t>
  </si>
  <si>
    <t>冷</t>
  </si>
  <si>
    <t>小黃瓜</t>
  </si>
  <si>
    <t>加</t>
  </si>
  <si>
    <t>小卷</t>
  </si>
  <si>
    <t>海</t>
  </si>
  <si>
    <t>味噌</t>
  </si>
  <si>
    <t>柴魚</t>
  </si>
  <si>
    <t>五穀米</t>
  </si>
  <si>
    <t>鳥蛋</t>
  </si>
  <si>
    <t>非基改豆干</t>
  </si>
  <si>
    <t>冬粉</t>
  </si>
  <si>
    <t>生鮮鴨肉</t>
  </si>
  <si>
    <t>冬瓜</t>
  </si>
  <si>
    <t>腰果</t>
  </si>
  <si>
    <t>玉米筍</t>
  </si>
  <si>
    <t>麵線</t>
  </si>
  <si>
    <t>海帶</t>
  </si>
  <si>
    <t>海帶</t>
    <phoneticPr fontId="19" type="noConversion"/>
  </si>
  <si>
    <t>非基改豆干</t>
    <phoneticPr fontId="19" type="noConversion"/>
  </si>
  <si>
    <t>豆</t>
    <phoneticPr fontId="19" type="noConversion"/>
  </si>
  <si>
    <t>生鮮雞翅</t>
  </si>
  <si>
    <t>饅頭</t>
  </si>
  <si>
    <t>生鮮筍子</t>
  </si>
  <si>
    <t>薏仁</t>
  </si>
  <si>
    <t>碎花瓜</t>
  </si>
  <si>
    <t>花生</t>
  </si>
  <si>
    <t>魩仔魚</t>
  </si>
  <si>
    <t>茄汁熱狗</t>
    <phoneticPr fontId="19" type="noConversion"/>
  </si>
  <si>
    <t>熱狗</t>
  </si>
  <si>
    <t>芹菜</t>
  </si>
  <si>
    <t>非基改凍豆腐</t>
  </si>
  <si>
    <t>泡菜</t>
  </si>
  <si>
    <t>醃</t>
  </si>
  <si>
    <t>青花菜</t>
  </si>
  <si>
    <t>木耳</t>
    <phoneticPr fontId="19" type="noConversion"/>
  </si>
  <si>
    <t>紫米</t>
    <phoneticPr fontId="19" type="noConversion"/>
  </si>
  <si>
    <t>杏鮑菇</t>
  </si>
  <si>
    <t>紫菜</t>
  </si>
  <si>
    <t>彩椒</t>
  </si>
  <si>
    <t>筍子</t>
  </si>
  <si>
    <t>大白菜</t>
  </si>
  <si>
    <t>芋頭</t>
  </si>
  <si>
    <t>結頭菜</t>
  </si>
  <si>
    <t>魷魚</t>
  </si>
  <si>
    <t>胚芽米</t>
    <phoneticPr fontId="19" type="noConversion"/>
  </si>
  <si>
    <t>米血</t>
  </si>
  <si>
    <t>番茄</t>
  </si>
  <si>
    <t>海帶芽</t>
  </si>
  <si>
    <t>筍絲</t>
  </si>
  <si>
    <t>芡</t>
    <phoneticPr fontId="19" type="noConversion"/>
  </si>
  <si>
    <t>豆輪</t>
  </si>
  <si>
    <t>醃</t>
    <phoneticPr fontId="19" type="noConversion"/>
  </si>
  <si>
    <t>淺色蔬菜</t>
    <phoneticPr fontId="19" type="noConversion"/>
  </si>
  <si>
    <t>木須炒蛋</t>
    <phoneticPr fontId="19" type="noConversion"/>
  </si>
  <si>
    <t>紅豆紫米湯</t>
    <phoneticPr fontId="19" type="noConversion"/>
  </si>
  <si>
    <t>紅豆</t>
    <phoneticPr fontId="19" type="noConversion"/>
  </si>
  <si>
    <t>紫米</t>
    <phoneticPr fontId="19" type="noConversion"/>
  </si>
  <si>
    <t>綠豆燒仙草</t>
    <phoneticPr fontId="19" type="noConversion"/>
  </si>
  <si>
    <t>紅蘿蔔</t>
    <phoneticPr fontId="19" type="noConversion"/>
  </si>
  <si>
    <t>綠豆</t>
    <phoneticPr fontId="19" type="noConversion"/>
  </si>
  <si>
    <t>仙草汁</t>
    <phoneticPr fontId="19" type="noConversion"/>
  </si>
  <si>
    <t>日式烏龍麵</t>
    <phoneticPr fontId="19" type="noConversion"/>
  </si>
  <si>
    <t>三色炒飯</t>
    <phoneticPr fontId="19" type="noConversion"/>
  </si>
  <si>
    <t>肉燥炒麵</t>
    <phoneticPr fontId="19" type="noConversion"/>
  </si>
  <si>
    <t>義大利麵</t>
    <phoneticPr fontId="19" type="noConversion"/>
  </si>
  <si>
    <t>甜</t>
    <phoneticPr fontId="19" type="noConversion"/>
  </si>
  <si>
    <t>烤牛角(加)</t>
    <phoneticPr fontId="19" type="noConversion"/>
  </si>
  <si>
    <t>烤牛角</t>
    <phoneticPr fontId="19" type="noConversion"/>
  </si>
  <si>
    <t>烤</t>
    <phoneticPr fontId="19" type="noConversion"/>
  </si>
  <si>
    <t>牛角</t>
    <phoneticPr fontId="19" type="noConversion"/>
  </si>
  <si>
    <t>加</t>
    <phoneticPr fontId="19" type="noConversion"/>
  </si>
  <si>
    <t>丹麥饅頭</t>
    <phoneticPr fontId="19" type="noConversion"/>
  </si>
  <si>
    <t>丹麥饅頭</t>
    <phoneticPr fontId="19" type="noConversion"/>
  </si>
  <si>
    <t>小黃瓜甜不辣小卷(加)(海)</t>
    <phoneticPr fontId="19" type="noConversion"/>
  </si>
  <si>
    <t>小黃瓜甜不辣小卷</t>
    <phoneticPr fontId="19" type="noConversion"/>
  </si>
  <si>
    <t>甜不辣</t>
    <phoneticPr fontId="19" type="noConversion"/>
  </si>
  <si>
    <t>加</t>
    <phoneticPr fontId="19" type="noConversion"/>
  </si>
  <si>
    <t>大黃瓜排骨湯</t>
    <phoneticPr fontId="19" type="noConversion"/>
  </si>
  <si>
    <t>鮮菇三絲湯</t>
    <phoneticPr fontId="19" type="noConversion"/>
  </si>
  <si>
    <t>里肌豬排</t>
    <phoneticPr fontId="19" type="noConversion"/>
  </si>
  <si>
    <t>豆干滷肉(豆)</t>
    <phoneticPr fontId="19" type="noConversion"/>
  </si>
  <si>
    <t>照燒豬排</t>
    <phoneticPr fontId="19" type="noConversion"/>
  </si>
  <si>
    <t>地瓜條</t>
    <phoneticPr fontId="19" type="noConversion"/>
  </si>
  <si>
    <t>麻婆豆腐(豆)</t>
    <phoneticPr fontId="19" type="noConversion"/>
  </si>
  <si>
    <t>麻婆豆腐</t>
    <phoneticPr fontId="19" type="noConversion"/>
  </si>
  <si>
    <t>煮</t>
    <phoneticPr fontId="19" type="noConversion"/>
  </si>
  <si>
    <t>雞肉堡</t>
    <phoneticPr fontId="19" type="noConversion"/>
  </si>
  <si>
    <t>炸</t>
    <phoneticPr fontId="19" type="noConversion"/>
  </si>
  <si>
    <t>雞肉堡(加)</t>
    <phoneticPr fontId="19" type="noConversion"/>
  </si>
  <si>
    <t>烤</t>
    <phoneticPr fontId="19" type="noConversion"/>
  </si>
  <si>
    <t>雞肉堡</t>
    <phoneticPr fontId="19" type="noConversion"/>
  </si>
  <si>
    <t>薯餅</t>
    <phoneticPr fontId="19" type="noConversion"/>
  </si>
  <si>
    <t>薯餅</t>
    <phoneticPr fontId="19" type="noConversion"/>
  </si>
  <si>
    <t>港式撈麵</t>
    <phoneticPr fontId="19" type="noConversion"/>
  </si>
  <si>
    <t>湯包(冷)</t>
    <phoneticPr fontId="19" type="noConversion"/>
  </si>
  <si>
    <t>雞米花(炸)</t>
    <phoneticPr fontId="19" type="noConversion"/>
  </si>
  <si>
    <t>丹麥饅頭(冷)</t>
    <phoneticPr fontId="19" type="noConversion"/>
  </si>
  <si>
    <t>鹽酥雞(炸)</t>
    <phoneticPr fontId="19" type="noConversion"/>
  </si>
  <si>
    <t>湯包</t>
  </si>
  <si>
    <t>湯包</t>
    <phoneticPr fontId="19" type="noConversion"/>
  </si>
  <si>
    <t>蒸</t>
    <phoneticPr fontId="19" type="noConversion"/>
  </si>
  <si>
    <t>豆干滷肉</t>
  </si>
  <si>
    <t>雞米花</t>
    <phoneticPr fontId="19" type="noConversion"/>
  </si>
  <si>
    <t>照燒豬排</t>
    <phoneticPr fontId="19" type="noConversion"/>
  </si>
  <si>
    <t>鹽酥雞</t>
    <phoneticPr fontId="19" type="noConversion"/>
  </si>
  <si>
    <t>地瓜條</t>
    <phoneticPr fontId="19" type="noConversion"/>
  </si>
  <si>
    <t>燒烤翅腿</t>
    <phoneticPr fontId="19" type="noConversion"/>
  </si>
  <si>
    <t>里肌豬排</t>
    <phoneticPr fontId="19" type="noConversion"/>
  </si>
  <si>
    <t>調理翅腿</t>
    <phoneticPr fontId="19" type="noConversion"/>
  </si>
  <si>
    <t>冷</t>
    <phoneticPr fontId="19" type="noConversion"/>
  </si>
  <si>
    <t xml:space="preserve">12月2日(一) </t>
  </si>
  <si>
    <t xml:space="preserve">12月4日(三) </t>
  </si>
  <si>
    <t xml:space="preserve">12月5日(四) </t>
  </si>
  <si>
    <t xml:space="preserve">12月6日(五) </t>
  </si>
  <si>
    <t>胚芽飯</t>
  </si>
  <si>
    <t>五穀飯</t>
  </si>
  <si>
    <t>壽喜豬肉</t>
  </si>
  <si>
    <t>蒜泥白肉</t>
  </si>
  <si>
    <t>冬瓜鴨肉</t>
  </si>
  <si>
    <t>豆腐肉燥</t>
    <phoneticPr fontId="19" type="noConversion"/>
  </si>
  <si>
    <t>香菇蒸蛋</t>
  </si>
  <si>
    <t>高麗菜冬粉</t>
  </si>
  <si>
    <t>三丁腰果</t>
  </si>
  <si>
    <t>淺色蔬菜</t>
  </si>
  <si>
    <t>深色蔬菜</t>
  </si>
  <si>
    <t>蘿蔔排骨湯</t>
  </si>
  <si>
    <t>冬粉三絲湯</t>
  </si>
  <si>
    <t>熱量</t>
  </si>
  <si>
    <t>脂肪</t>
  </si>
  <si>
    <t>醣類</t>
  </si>
  <si>
    <t>蛋白質</t>
  </si>
  <si>
    <t xml:space="preserve">12月9日(一) </t>
  </si>
  <si>
    <t xml:space="preserve">12月11日(三) </t>
  </si>
  <si>
    <t xml:space="preserve">12月12日(四) </t>
  </si>
  <si>
    <t xml:space="preserve">12月13日(五) </t>
  </si>
  <si>
    <t>糙米飯</t>
  </si>
  <si>
    <t>薏仁飯</t>
  </si>
  <si>
    <t>黑胡椒豬柳</t>
  </si>
  <si>
    <t>鐵板豆腐</t>
    <phoneticPr fontId="19" type="noConversion"/>
  </si>
  <si>
    <t>什錦銀芽</t>
  </si>
  <si>
    <t>豆干海帶</t>
    <phoneticPr fontId="19" type="noConversion"/>
  </si>
  <si>
    <t>香筍雙鮮</t>
  </si>
  <si>
    <t>冬瓜香菇湯</t>
    <phoneticPr fontId="19" type="noConversion"/>
  </si>
  <si>
    <t>麵線糊</t>
    <phoneticPr fontId="19" type="noConversion"/>
  </si>
  <si>
    <t>大黃瓜排骨湯</t>
  </si>
  <si>
    <t>玉米蛋花湯</t>
  </si>
  <si>
    <t>柴魚海帶湯</t>
  </si>
  <si>
    <t xml:space="preserve">12月16日(一) </t>
  </si>
  <si>
    <t xml:space="preserve">12月18日(三) </t>
  </si>
  <si>
    <t xml:space="preserve">12月19日(四) </t>
  </si>
  <si>
    <t xml:space="preserve">12月20日(五) </t>
  </si>
  <si>
    <t>紫米飯</t>
  </si>
  <si>
    <t>鴨肉煲</t>
    <phoneticPr fontId="19" type="noConversion"/>
  </si>
  <si>
    <t>豆干滷肉</t>
    <phoneticPr fontId="19" type="noConversion"/>
  </si>
  <si>
    <t>洋蔥吻魚炒蛋</t>
    <phoneticPr fontId="19" type="noConversion"/>
  </si>
  <si>
    <t>麻婆豆腐</t>
    <phoneticPr fontId="19" type="noConversion"/>
  </si>
  <si>
    <t>泡菜三絲</t>
    <phoneticPr fontId="19" type="noConversion"/>
  </si>
  <si>
    <t>綠花椰木耳</t>
  </si>
  <si>
    <t>茶碗蒸</t>
  </si>
  <si>
    <t>小黃瓜鮮菇</t>
  </si>
  <si>
    <t>蘿蔔芹菜湯</t>
  </si>
  <si>
    <t>紫菜蛋花湯</t>
    <phoneticPr fontId="19" type="noConversion"/>
  </si>
  <si>
    <t xml:space="preserve">12月23日(一) </t>
  </si>
  <si>
    <t xml:space="preserve">12月25日(三) </t>
  </si>
  <si>
    <t xml:space="preserve">12月26日(四) </t>
  </si>
  <si>
    <t xml:space="preserve">12月27日(五) </t>
  </si>
  <si>
    <t>馬鈴薯燉肉</t>
  </si>
  <si>
    <t>炸醬肉燥</t>
    <phoneticPr fontId="19" type="noConversion"/>
  </si>
  <si>
    <t>玉米雞蓉</t>
  </si>
  <si>
    <t>瓜仔肉燥</t>
    <phoneticPr fontId="19" type="noConversion"/>
  </si>
  <si>
    <t>芋頭白菜</t>
  </si>
  <si>
    <t>客家小卷</t>
    <phoneticPr fontId="19" type="noConversion"/>
  </si>
  <si>
    <t>蒙古鮮蔬</t>
  </si>
  <si>
    <t>洋蔥豆腐湯</t>
    <phoneticPr fontId="19" type="noConversion"/>
  </si>
  <si>
    <t>結頭菜湯</t>
  </si>
  <si>
    <t>鮮菇三絲湯</t>
  </si>
  <si>
    <t>冬粉米血湯</t>
  </si>
  <si>
    <t xml:space="preserve">12月30日(一) </t>
  </si>
  <si>
    <t>京醬燒肉</t>
  </si>
  <si>
    <t>蘿蔔豆輪</t>
    <phoneticPr fontId="19" type="noConversion"/>
  </si>
  <si>
    <t>海帶金針菇湯</t>
  </si>
  <si>
    <t>酸辣湯</t>
    <phoneticPr fontId="19" type="noConversion"/>
  </si>
  <si>
    <t>營養師：柯晉裕.王麗婷</t>
    <phoneticPr fontId="19" type="noConversion"/>
  </si>
  <si>
    <t>食品技師：雲文貞</t>
    <phoneticPr fontId="19" type="noConversion"/>
  </si>
  <si>
    <t>味噌豆腐湯</t>
    <phoneticPr fontId="19" type="noConversion"/>
  </si>
  <si>
    <t>里肌豬排</t>
    <phoneticPr fontId="19" type="noConversion"/>
  </si>
  <si>
    <t>港式撈麵</t>
  </si>
  <si>
    <t>花生滷肉</t>
    <phoneticPr fontId="19" type="noConversion"/>
  </si>
  <si>
    <t>花生滷肉</t>
    <phoneticPr fontId="19" type="noConversion"/>
  </si>
  <si>
    <t>照燒豬排</t>
  </si>
  <si>
    <t xml:space="preserve">12月3日(二) </t>
    <phoneticPr fontId="19" type="noConversion"/>
  </si>
  <si>
    <t xml:space="preserve">12月10日(二) </t>
    <phoneticPr fontId="19" type="noConversion"/>
  </si>
  <si>
    <t xml:space="preserve">12月17日(二) </t>
    <phoneticPr fontId="19" type="noConversion"/>
  </si>
  <si>
    <t xml:space="preserve">12月24日(二) </t>
    <phoneticPr fontId="19" type="noConversion"/>
  </si>
  <si>
    <t xml:space="preserve">12月31日(二) </t>
    <phoneticPr fontId="19" type="noConversion"/>
  </si>
  <si>
    <r>
      <t>小黃瓜</t>
    </r>
    <r>
      <rPr>
        <b/>
        <sz val="14"/>
        <color rgb="FFFF0000"/>
        <rFont val="華康少女文字W7"/>
        <family val="3"/>
        <charset val="136"/>
      </rPr>
      <t>甜不辣</t>
    </r>
    <r>
      <rPr>
        <sz val="14"/>
        <rFont val="華康少女文字W7"/>
        <family val="3"/>
        <charset val="136"/>
      </rPr>
      <t>小卷</t>
    </r>
    <phoneticPr fontId="19" type="noConversion"/>
  </si>
  <si>
    <t>彰泰國中---金大立廠商菜單</t>
    <phoneticPr fontId="19" type="noConversion"/>
  </si>
  <si>
    <t>供應學校：彰泰國中</t>
    <phoneticPr fontId="19" type="noConversion"/>
  </si>
  <si>
    <t>馬鈴薯濃湯(芡)</t>
  </si>
  <si>
    <t>榨菜肉絲湯(醃)</t>
  </si>
  <si>
    <t>黑糖粉圓</t>
    <phoneticPr fontId="19" type="noConversion"/>
  </si>
  <si>
    <t>燒仙草</t>
    <phoneticPr fontId="19" type="noConversion"/>
  </si>
  <si>
    <t>馬鈴薯濃湯</t>
    <phoneticPr fontId="19" type="noConversion"/>
  </si>
  <si>
    <t>煮</t>
    <phoneticPr fontId="19" type="noConversion"/>
  </si>
  <si>
    <t>馬鈴薯濃湯</t>
    <phoneticPr fontId="19" type="noConversion"/>
  </si>
  <si>
    <t>黑糖粉圓</t>
    <phoneticPr fontId="19" type="noConversion"/>
  </si>
  <si>
    <t>粉圓</t>
    <phoneticPr fontId="19" type="noConversion"/>
  </si>
  <si>
    <t>榨菜肉絲湯</t>
    <phoneticPr fontId="19" type="noConversion"/>
  </si>
  <si>
    <t>榨菜肉絲湯</t>
    <phoneticPr fontId="19" type="noConversion"/>
  </si>
  <si>
    <t>榨菜</t>
  </si>
  <si>
    <t>燒仙草</t>
    <phoneticPr fontId="19" type="noConversion"/>
  </si>
  <si>
    <t>仙草汁</t>
    <phoneticPr fontId="19" type="noConversion"/>
  </si>
  <si>
    <t>第一週菜單明細(彰泰國中-金大立廠商)</t>
    <phoneticPr fontId="19" type="noConversion"/>
  </si>
  <si>
    <t>第二週菜單明細(彰泰國中-金大立廠商)</t>
    <phoneticPr fontId="19" type="noConversion"/>
  </si>
  <si>
    <t>第三週菜單明細(彰泰國中-金大立廠商)</t>
    <phoneticPr fontId="19" type="noConversion"/>
  </si>
  <si>
    <t>第四週菜單明細(彰泰國中-金大立廠商)</t>
    <phoneticPr fontId="19" type="noConversion"/>
  </si>
  <si>
    <t>第五週菜單明細(彰泰國中-金大立廠商)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</si>
</sst>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3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烤烤"/>
      <family val="3"/>
      <charset val="136"/>
    </font>
    <font>
      <sz val="12"/>
      <color rgb="FFFF0000"/>
      <name val="新細明體"/>
      <family val="1"/>
      <charset val="136"/>
      <scheme val="major"/>
    </font>
    <font>
      <sz val="14"/>
      <name val="華康少女文字W7"/>
      <family val="3"/>
      <charset val="136"/>
    </font>
    <font>
      <sz val="14"/>
      <name val="新細明體"/>
      <family val="1"/>
      <charset val="136"/>
    </font>
    <font>
      <b/>
      <sz val="18"/>
      <color rgb="FF0000FF"/>
      <name val="華康少女文字W7"/>
      <family val="3"/>
      <charset val="136"/>
    </font>
    <font>
      <sz val="12"/>
      <name val="華康少女文字W7"/>
      <family val="3"/>
      <charset val="136"/>
    </font>
    <font>
      <b/>
      <sz val="20"/>
      <color rgb="FFFF6600"/>
      <name val="華康少女文字W7"/>
      <family val="3"/>
      <charset val="136"/>
    </font>
    <font>
      <sz val="16"/>
      <name val="華康少女文字W7"/>
      <family val="3"/>
      <charset val="136"/>
    </font>
    <font>
      <b/>
      <sz val="14"/>
      <color rgb="FFFF0000"/>
      <name val="華康少女文字W7"/>
      <family val="3"/>
      <charset val="136"/>
    </font>
    <font>
      <b/>
      <sz val="18"/>
      <color rgb="FFFFC000"/>
      <name val="華康少女文字W7"/>
      <family val="3"/>
      <charset val="136"/>
    </font>
    <font>
      <sz val="18"/>
      <name val="華康少女文字W7"/>
      <family val="3"/>
      <charset val="136"/>
    </font>
    <font>
      <b/>
      <sz val="20"/>
      <color rgb="FF00B050"/>
      <name val="華康少女文字W7"/>
      <family val="3"/>
      <charset val="136"/>
    </font>
    <font>
      <sz val="12"/>
      <name val="華康POP1體"/>
      <family val="3"/>
      <charset val="136"/>
    </font>
    <font>
      <sz val="14"/>
      <name val="華康POP1體"/>
      <family val="3"/>
      <charset val="136"/>
    </font>
    <font>
      <b/>
      <sz val="18"/>
      <color theme="9"/>
      <name val="華康少女文字W7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vertical="center" textRotation="180" shrinkToFit="1"/>
    </xf>
    <xf numFmtId="0" fontId="21" fillId="24" borderId="64" xfId="0" applyFont="1" applyFill="1" applyBorder="1" applyAlignment="1">
      <alignment vertical="center" textRotation="180" shrinkToFit="1"/>
    </xf>
    <xf numFmtId="0" fontId="21" fillId="24" borderId="65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6" xfId="0" applyFont="1" applyFill="1" applyBorder="1">
      <alignment vertical="center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67" xfId="0" applyFont="1" applyFill="1" applyBorder="1" applyAlignment="1">
      <alignment horizontal="center" vertical="center" shrinkToFit="1"/>
    </xf>
    <xf numFmtId="0" fontId="21" fillId="24" borderId="68" xfId="0" applyFont="1" applyFill="1" applyBorder="1" applyAlignment="1">
      <alignment horizontal="right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0" xfId="19" applyFont="1" applyFill="1"/>
    <xf numFmtId="0" fontId="0" fillId="25" borderId="29" xfId="19" applyFont="1" applyFill="1" applyBorder="1" applyAlignment="1">
      <alignment vertical="center"/>
    </xf>
    <xf numFmtId="0" fontId="0" fillId="25" borderId="0" xfId="19" applyFont="1" applyFill="1" applyBorder="1"/>
    <xf numFmtId="0" fontId="0" fillId="25" borderId="47" xfId="19" applyFont="1" applyFill="1" applyBorder="1"/>
    <xf numFmtId="0" fontId="0" fillId="25" borderId="29" xfId="19" applyFont="1" applyFill="1" applyBorder="1"/>
    <xf numFmtId="0" fontId="0" fillId="0" borderId="0" xfId="0" applyFont="1">
      <alignment vertical="center"/>
    </xf>
    <xf numFmtId="0" fontId="0" fillId="25" borderId="33" xfId="19" applyFont="1" applyFill="1" applyBorder="1" applyAlignment="1">
      <alignment horizontal="center" vertical="center" shrinkToFit="1"/>
    </xf>
    <xf numFmtId="0" fontId="0" fillId="25" borderId="34" xfId="19" applyFont="1" applyFill="1" applyBorder="1" applyAlignment="1">
      <alignment horizontal="center" vertical="center" shrinkToFit="1"/>
    </xf>
    <xf numFmtId="0" fontId="0" fillId="25" borderId="37" xfId="19" applyFont="1" applyFill="1" applyBorder="1" applyAlignment="1">
      <alignment horizontal="center" vertical="center" shrinkToFit="1"/>
    </xf>
    <xf numFmtId="0" fontId="0" fillId="25" borderId="35" xfId="19" applyFont="1" applyFill="1" applyBorder="1" applyAlignment="1">
      <alignment horizontal="center" vertical="center" shrinkToFit="1"/>
    </xf>
    <xf numFmtId="0" fontId="0" fillId="25" borderId="36" xfId="19" applyFont="1" applyFill="1" applyBorder="1" applyAlignment="1">
      <alignment horizontal="center" vertical="center" shrinkToFit="1"/>
    </xf>
    <xf numFmtId="0" fontId="0" fillId="25" borderId="38" xfId="19" applyFont="1" applyFill="1" applyBorder="1" applyAlignment="1">
      <alignment horizontal="center" vertical="center" shrinkToFit="1"/>
    </xf>
    <xf numFmtId="0" fontId="0" fillId="25" borderId="29" xfId="0" applyNumberFormat="1" applyFont="1" applyFill="1" applyBorder="1" applyAlignment="1">
      <alignment horizontal="center" vertical="center" shrinkToFit="1"/>
    </xf>
    <xf numFmtId="0" fontId="0" fillId="25" borderId="47" xfId="0" applyNumberFormat="1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57" xfId="0" applyFont="1" applyFill="1" applyBorder="1" applyAlignment="1">
      <alignment horizontal="center" vertical="center" shrinkToFit="1"/>
    </xf>
    <xf numFmtId="0" fontId="0" fillId="25" borderId="58" xfId="0" applyFont="1" applyFill="1" applyBorder="1" applyAlignment="1">
      <alignment horizontal="center" vertical="center" shrinkToFit="1"/>
    </xf>
    <xf numFmtId="0" fontId="0" fillId="25" borderId="59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0" xfId="19" applyFont="1" applyFill="1" applyBorder="1" applyAlignment="1">
      <alignment horizontal="center" vertical="center" shrinkToFit="1"/>
    </xf>
    <xf numFmtId="0" fontId="0" fillId="25" borderId="0" xfId="19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4" borderId="13" xfId="0" applyFont="1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center" vertical="center" shrinkToFit="1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4" borderId="45" xfId="0" applyFont="1" applyFill="1" applyBorder="1" applyAlignment="1">
      <alignment horizontal="left" vertical="center" shrinkToFit="1"/>
    </xf>
    <xf numFmtId="0" fontId="21" fillId="24" borderId="15" xfId="0" applyFont="1" applyFill="1" applyBorder="1" applyAlignment="1">
      <alignment horizontal="left" vertical="center" shrinkToFit="1"/>
    </xf>
    <xf numFmtId="0" fontId="0" fillId="25" borderId="13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69" xfId="19" applyFont="1" applyFill="1" applyBorder="1" applyAlignment="1">
      <alignment horizontal="center" vertical="center" shrinkToFit="1"/>
    </xf>
    <xf numFmtId="0" fontId="0" fillId="25" borderId="70" xfId="19" applyFont="1" applyFill="1" applyBorder="1" applyAlignment="1">
      <alignment horizontal="center" vertical="center" shrinkToFit="1"/>
    </xf>
    <xf numFmtId="0" fontId="0" fillId="25" borderId="0" xfId="0" applyNumberFormat="1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vertical="center" shrinkToFit="1"/>
    </xf>
    <xf numFmtId="0" fontId="21" fillId="24" borderId="45" xfId="0" applyFont="1" applyFill="1" applyBorder="1" applyAlignment="1">
      <alignment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7" fillId="25" borderId="0" xfId="19" applyFont="1" applyFill="1"/>
    <xf numFmtId="0" fontId="29" fillId="25" borderId="33" xfId="19" applyFont="1" applyFill="1" applyBorder="1" applyAlignment="1">
      <alignment horizontal="center" vertical="center" shrinkToFit="1"/>
    </xf>
    <xf numFmtId="0" fontId="29" fillId="25" borderId="34" xfId="19" applyFont="1" applyFill="1" applyBorder="1" applyAlignment="1">
      <alignment horizontal="center" vertical="center" shrinkToFit="1"/>
    </xf>
    <xf numFmtId="0" fontId="29" fillId="25" borderId="37" xfId="19" applyFont="1" applyFill="1" applyBorder="1" applyAlignment="1">
      <alignment horizontal="center" vertical="center" shrinkToFit="1"/>
    </xf>
    <xf numFmtId="0" fontId="29" fillId="25" borderId="71" xfId="19" applyFont="1" applyFill="1" applyBorder="1" applyAlignment="1">
      <alignment horizontal="center" vertical="center" shrinkToFit="1"/>
    </xf>
    <xf numFmtId="0" fontId="3" fillId="25" borderId="0" xfId="19" applyFont="1" applyFill="1"/>
    <xf numFmtId="0" fontId="29" fillId="25" borderId="35" xfId="19" applyFont="1" applyFill="1" applyBorder="1" applyAlignment="1">
      <alignment horizontal="center" vertical="center" shrinkToFit="1"/>
    </xf>
    <xf numFmtId="0" fontId="29" fillId="25" borderId="36" xfId="19" applyFont="1" applyFill="1" applyBorder="1" applyAlignment="1">
      <alignment horizontal="center" vertical="center" shrinkToFit="1"/>
    </xf>
    <xf numFmtId="0" fontId="29" fillId="25" borderId="38" xfId="19" applyFont="1" applyFill="1" applyBorder="1" applyAlignment="1">
      <alignment horizontal="center" vertical="center" shrinkToFit="1"/>
    </xf>
    <xf numFmtId="0" fontId="29" fillId="25" borderId="72" xfId="19" applyFont="1" applyFill="1" applyBorder="1" applyAlignment="1">
      <alignment horizontal="center" vertical="center" shrinkToFit="1"/>
    </xf>
    <xf numFmtId="0" fontId="36" fillId="25" borderId="0" xfId="19" applyFont="1" applyFill="1" applyAlignment="1">
      <alignment vertical="center"/>
    </xf>
    <xf numFmtId="0" fontId="37" fillId="25" borderId="0" xfId="19" applyFont="1" applyFill="1" applyAlignment="1">
      <alignment vertical="center"/>
    </xf>
    <xf numFmtId="0" fontId="26" fillId="25" borderId="0" xfId="19" applyFont="1" applyFill="1" applyAlignment="1">
      <alignment vertical="center"/>
    </xf>
    <xf numFmtId="0" fontId="26" fillId="25" borderId="54" xfId="0" applyFont="1" applyFill="1" applyBorder="1" applyAlignment="1">
      <alignment horizontal="center" vertical="center" shrinkToFit="1"/>
    </xf>
    <xf numFmtId="0" fontId="26" fillId="25" borderId="55" xfId="0" applyFont="1" applyFill="1" applyBorder="1" applyAlignment="1">
      <alignment horizontal="center" vertical="center" shrinkToFit="1"/>
    </xf>
    <xf numFmtId="0" fontId="26" fillId="25" borderId="56" xfId="0" applyFont="1" applyFill="1" applyBorder="1" applyAlignment="1">
      <alignment horizontal="center" vertical="center" shrinkToFit="1"/>
    </xf>
    <xf numFmtId="0" fontId="28" fillId="25" borderId="54" xfId="0" applyFont="1" applyFill="1" applyBorder="1" applyAlignment="1">
      <alignment horizontal="center" vertical="center" shrinkToFit="1"/>
    </xf>
    <xf numFmtId="0" fontId="28" fillId="25" borderId="55" xfId="0" applyFont="1" applyFill="1" applyBorder="1" applyAlignment="1">
      <alignment horizontal="center" vertical="center" shrinkToFit="1"/>
    </xf>
    <xf numFmtId="0" fontId="28" fillId="25" borderId="56" xfId="0" applyFont="1" applyFill="1" applyBorder="1" applyAlignment="1">
      <alignment horizontal="center" vertical="center" shrinkToFit="1"/>
    </xf>
    <xf numFmtId="0" fontId="34" fillId="0" borderId="29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47" xfId="0" applyFont="1" applyFill="1" applyBorder="1" applyAlignment="1">
      <alignment horizontal="center" vertical="center" shrinkToFit="1"/>
    </xf>
    <xf numFmtId="0" fontId="26" fillId="25" borderId="29" xfId="0" applyFont="1" applyFill="1" applyBorder="1" applyAlignment="1">
      <alignment horizontal="center" vertical="center" shrinkToFit="1"/>
    </xf>
    <xf numFmtId="0" fontId="26" fillId="25" borderId="0" xfId="0" applyFont="1" applyFill="1" applyBorder="1" applyAlignment="1">
      <alignment horizontal="center" vertical="center" shrinkToFit="1"/>
    </xf>
    <xf numFmtId="0" fontId="26" fillId="25" borderId="47" xfId="0" applyFont="1" applyFill="1" applyBorder="1" applyAlignment="1">
      <alignment horizontal="center" vertical="center" shrinkToFit="1"/>
    </xf>
    <xf numFmtId="0" fontId="35" fillId="25" borderId="29" xfId="0" applyFont="1" applyFill="1" applyBorder="1" applyAlignment="1">
      <alignment horizontal="center" vertical="center" shrinkToFit="1"/>
    </xf>
    <xf numFmtId="0" fontId="35" fillId="25" borderId="0" xfId="0" applyFont="1" applyFill="1" applyBorder="1" applyAlignment="1">
      <alignment horizontal="center" vertical="center" shrinkToFit="1"/>
    </xf>
    <xf numFmtId="0" fontId="35" fillId="25" borderId="47" xfId="0" applyFont="1" applyFill="1" applyBorder="1" applyAlignment="1">
      <alignment horizontal="center" vertical="center" shrinkToFit="1"/>
    </xf>
    <xf numFmtId="0" fontId="26" fillId="0" borderId="29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47" xfId="0" applyFont="1" applyFill="1" applyBorder="1" applyAlignment="1">
      <alignment horizontal="center" vertical="center" shrinkToFit="1"/>
    </xf>
    <xf numFmtId="0" fontId="33" fillId="25" borderId="29" xfId="0" applyFont="1" applyFill="1" applyBorder="1" applyAlignment="1">
      <alignment horizontal="center" vertical="center" shrinkToFit="1"/>
    </xf>
    <xf numFmtId="0" fontId="33" fillId="25" borderId="0" xfId="0" applyFont="1" applyFill="1" applyBorder="1" applyAlignment="1">
      <alignment horizontal="center" vertical="center" shrinkToFit="1"/>
    </xf>
    <xf numFmtId="0" fontId="33" fillId="25" borderId="47" xfId="0" applyFont="1" applyFill="1" applyBorder="1" applyAlignment="1">
      <alignment horizontal="center" vertical="center" shrinkToFit="1"/>
    </xf>
    <xf numFmtId="0" fontId="26" fillId="28" borderId="48" xfId="0" applyNumberFormat="1" applyFont="1" applyFill="1" applyBorder="1" applyAlignment="1">
      <alignment horizontal="center" vertical="center" shrinkToFit="1"/>
    </xf>
    <xf numFmtId="0" fontId="26" fillId="28" borderId="49" xfId="0" applyNumberFormat="1" applyFont="1" applyFill="1" applyBorder="1" applyAlignment="1">
      <alignment horizontal="center" vertical="center" shrinkToFit="1"/>
    </xf>
    <xf numFmtId="0" fontId="26" fillId="28" borderId="50" xfId="0" applyNumberFormat="1" applyFont="1" applyFill="1" applyBorder="1" applyAlignment="1">
      <alignment horizontal="center" vertical="center" shrinkToFit="1"/>
    </xf>
    <xf numFmtId="0" fontId="32" fillId="28" borderId="48" xfId="0" applyNumberFormat="1" applyFont="1" applyFill="1" applyBorder="1" applyAlignment="1">
      <alignment horizontal="center" vertical="center" shrinkToFit="1"/>
    </xf>
    <xf numFmtId="0" fontId="32" fillId="28" borderId="49" xfId="0" applyNumberFormat="1" applyFont="1" applyFill="1" applyBorder="1" applyAlignment="1">
      <alignment horizontal="center" vertical="center" shrinkToFit="1"/>
    </xf>
    <xf numFmtId="0" fontId="32" fillId="28" borderId="50" xfId="0" applyNumberFormat="1" applyFont="1" applyFill="1" applyBorder="1" applyAlignment="1">
      <alignment horizontal="center" vertical="center" shrinkToFit="1"/>
    </xf>
    <xf numFmtId="0" fontId="26" fillId="25" borderId="51" xfId="0" applyFont="1" applyFill="1" applyBorder="1" applyAlignment="1">
      <alignment horizontal="center" vertical="center" shrinkToFit="1"/>
    </xf>
    <xf numFmtId="0" fontId="26" fillId="25" borderId="52" xfId="0" applyFont="1" applyFill="1" applyBorder="1" applyAlignment="1">
      <alignment horizontal="center" vertical="center" shrinkToFit="1"/>
    </xf>
    <xf numFmtId="0" fontId="26" fillId="25" borderId="53" xfId="0" applyFont="1" applyFill="1" applyBorder="1" applyAlignment="1">
      <alignment horizontal="center" vertical="center" shrinkToFit="1"/>
    </xf>
    <xf numFmtId="0" fontId="28" fillId="25" borderId="54" xfId="0" applyFont="1" applyFill="1" applyBorder="1" applyAlignment="1">
      <alignment horizontal="right" vertical="center" shrinkToFit="1"/>
    </xf>
    <xf numFmtId="0" fontId="28" fillId="25" borderId="55" xfId="0" applyFont="1" applyFill="1" applyBorder="1" applyAlignment="1">
      <alignment horizontal="right" vertical="center" shrinkToFit="1"/>
    </xf>
    <xf numFmtId="0" fontId="28" fillId="25" borderId="56" xfId="0" applyFont="1" applyFill="1" applyBorder="1" applyAlignment="1">
      <alignment horizontal="right" vertical="center" shrinkToFit="1"/>
    </xf>
    <xf numFmtId="0" fontId="31" fillId="0" borderId="29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47" xfId="0" applyFont="1" applyFill="1" applyBorder="1" applyAlignment="1">
      <alignment horizontal="center" vertical="center" shrinkToFit="1"/>
    </xf>
    <xf numFmtId="0" fontId="30" fillId="25" borderId="29" xfId="0" applyFont="1" applyFill="1" applyBorder="1" applyAlignment="1">
      <alignment horizontal="center" vertical="center" shrinkToFit="1"/>
    </xf>
    <xf numFmtId="0" fontId="30" fillId="25" borderId="0" xfId="0" applyFont="1" applyFill="1" applyBorder="1" applyAlignment="1">
      <alignment horizontal="center" vertical="center" shrinkToFit="1"/>
    </xf>
    <xf numFmtId="0" fontId="30" fillId="25" borderId="47" xfId="0" applyFont="1" applyFill="1" applyBorder="1" applyAlignment="1">
      <alignment horizontal="center" vertical="center" shrinkToFit="1"/>
    </xf>
    <xf numFmtId="0" fontId="38" fillId="25" borderId="29" xfId="0" applyFont="1" applyFill="1" applyBorder="1" applyAlignment="1">
      <alignment horizontal="center" vertical="center" shrinkToFit="1"/>
    </xf>
    <xf numFmtId="0" fontId="38" fillId="25" borderId="0" xfId="0" applyFont="1" applyFill="1" applyBorder="1" applyAlignment="1">
      <alignment horizontal="center" vertical="center" shrinkToFit="1"/>
    </xf>
    <xf numFmtId="0" fontId="38" fillId="25" borderId="47" xfId="0" applyFont="1" applyFill="1" applyBorder="1" applyAlignment="1">
      <alignment horizontal="center" vertical="center" shrinkToFit="1"/>
    </xf>
    <xf numFmtId="0" fontId="0" fillId="25" borderId="61" xfId="19" applyFont="1" applyFill="1" applyBorder="1" applyAlignment="1">
      <alignment horizontal="center" vertical="center"/>
    </xf>
    <xf numFmtId="0" fontId="0" fillId="25" borderId="60" xfId="19" applyFont="1" applyFill="1" applyBorder="1" applyAlignment="1">
      <alignment horizontal="center" vertical="center"/>
    </xf>
    <xf numFmtId="0" fontId="0" fillId="25" borderId="62" xfId="19" applyFont="1" applyFill="1" applyBorder="1" applyAlignment="1">
      <alignment horizontal="center" vertical="center"/>
    </xf>
    <xf numFmtId="0" fontId="0" fillId="25" borderId="0" xfId="0" applyNumberFormat="1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21" fillId="25" borderId="0" xfId="0" applyFont="1" applyFill="1" applyBorder="1" applyAlignment="1">
      <alignment horizontal="center" vertical="center" shrinkToFit="1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25" fillId="25" borderId="0" xfId="0" applyFont="1" applyFill="1" applyBorder="1" applyAlignment="1">
      <alignment horizontal="center" vertical="center" shrinkToFit="1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0" fillId="25" borderId="29" xfId="19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26" borderId="48" xfId="0" applyNumberFormat="1" applyFont="1" applyFill="1" applyBorder="1" applyAlignment="1">
      <alignment horizontal="center" vertical="center" shrinkToFit="1"/>
    </xf>
    <xf numFmtId="0" fontId="0" fillId="26" borderId="49" xfId="0" applyNumberFormat="1" applyFont="1" applyFill="1" applyBorder="1" applyAlignment="1">
      <alignment horizontal="center" vertical="center" shrinkToFit="1"/>
    </xf>
    <xf numFmtId="0" fontId="0" fillId="26" borderId="50" xfId="0" applyNumberFormat="1" applyFont="1" applyFill="1" applyBorder="1" applyAlignment="1">
      <alignment horizontal="center" vertical="center" shrinkToFit="1"/>
    </xf>
    <xf numFmtId="0" fontId="0" fillId="25" borderId="51" xfId="0" applyFont="1" applyFill="1" applyBorder="1" applyAlignment="1">
      <alignment horizontal="center" vertical="center" shrinkToFit="1"/>
    </xf>
    <xf numFmtId="0" fontId="0" fillId="25" borderId="52" xfId="0" applyFont="1" applyFill="1" applyBorder="1" applyAlignment="1">
      <alignment horizontal="center" vertical="center" shrinkToFit="1"/>
    </xf>
    <xf numFmtId="0" fontId="0" fillId="25" borderId="5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0" fillId="0" borderId="47" xfId="0" applyFont="1" applyBorder="1" applyAlignment="1">
      <alignment horizontal="center"/>
    </xf>
    <xf numFmtId="0" fontId="0" fillId="25" borderId="48" xfId="19" applyFont="1" applyFill="1" applyBorder="1" applyAlignment="1">
      <alignment horizontal="center" vertical="center"/>
    </xf>
    <xf numFmtId="0" fontId="0" fillId="25" borderId="49" xfId="19" applyFont="1" applyFill="1" applyBorder="1" applyAlignment="1">
      <alignment horizontal="center" vertical="center"/>
    </xf>
    <xf numFmtId="0" fontId="0" fillId="25" borderId="50" xfId="19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32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0" fillId="24" borderId="0" xfId="0" applyFont="1" applyFill="1" applyBorder="1" applyAlignment="1">
      <alignment horizont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66FF"/>
      <color rgb="FF0000FF"/>
      <color rgb="FFFF6600"/>
      <color rgb="FF3366FF"/>
      <color rgb="FF00FF00"/>
      <color rgb="FFFF9900"/>
      <color rgb="FFFFFF00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10584</xdr:colOff>
      <xdr:row>36</xdr:row>
      <xdr:rowOff>10585</xdr:rowOff>
    </xdr:from>
    <xdr:to>
      <xdr:col>19</xdr:col>
      <xdr:colOff>338665</xdr:colOff>
      <xdr:row>44</xdr:row>
      <xdr:rowOff>137583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9917" y="8307918"/>
          <a:ext cx="4053415" cy="2053165"/>
        </a:xfrm>
        <a:prstGeom prst="rect">
          <a:avLst/>
        </a:prstGeom>
      </xdr:spPr>
    </xdr:pic>
    <xdr:clientData/>
  </xdr:twoCellAnchor>
  <xdr:twoCellAnchor editAs="oneCell">
    <xdr:from>
      <xdr:col>5</xdr:col>
      <xdr:colOff>27941</xdr:colOff>
      <xdr:row>45</xdr:row>
      <xdr:rowOff>63500</xdr:rowOff>
    </xdr:from>
    <xdr:to>
      <xdr:col>7</xdr:col>
      <xdr:colOff>56509</xdr:colOff>
      <xdr:row>45</xdr:row>
      <xdr:rowOff>355176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2441" y="10541000"/>
          <a:ext cx="714368" cy="291676"/>
        </a:xfrm>
        <a:prstGeom prst="rect">
          <a:avLst/>
        </a:prstGeom>
      </xdr:spPr>
    </xdr:pic>
    <xdr:clientData/>
  </xdr:twoCellAnchor>
  <xdr:twoCellAnchor>
    <xdr:from>
      <xdr:col>13</xdr:col>
      <xdr:colOff>201080</xdr:colOff>
      <xdr:row>45</xdr:row>
      <xdr:rowOff>51019</xdr:rowOff>
    </xdr:from>
    <xdr:to>
      <xdr:col>15</xdr:col>
      <xdr:colOff>31748</xdr:colOff>
      <xdr:row>45</xdr:row>
      <xdr:rowOff>370416</xdr:rowOff>
    </xdr:to>
    <xdr:pic>
      <xdr:nvPicPr>
        <xdr:cNvPr id="4" name="Picture 5" descr="技師章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8780" y="10528519"/>
          <a:ext cx="516468" cy="319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201088</xdr:colOff>
      <xdr:row>36</xdr:row>
      <xdr:rowOff>139686</xdr:rowOff>
    </xdr:from>
    <xdr:to>
      <xdr:col>33</xdr:col>
      <xdr:colOff>116420</xdr:colOff>
      <xdr:row>37</xdr:row>
      <xdr:rowOff>222235</xdr:rowOff>
    </xdr:to>
    <xdr:sp macro="" textlink="">
      <xdr:nvSpPr>
        <xdr:cNvPr id="5" name="矩形 4"/>
        <xdr:cNvSpPr/>
      </xdr:nvSpPr>
      <xdr:spPr>
        <a:xfrm>
          <a:off x="10145188" y="8521686"/>
          <a:ext cx="1286932" cy="27304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0000"/>
                </a:solidFill>
                <a:prstDash val="solid"/>
              </a:ln>
              <a:solidFill>
                <a:schemeClr val="accent2"/>
              </a:solidFill>
              <a:effectLst/>
              <a:ea typeface="華康少女文字W7" pitchFamily="49" charset="-120"/>
            </a:rPr>
            <a:t>泡菜燒肉</a:t>
          </a:r>
        </a:p>
      </xdr:txBody>
    </xdr:sp>
    <xdr:clientData/>
  </xdr:twoCellAnchor>
  <xdr:twoCellAnchor>
    <xdr:from>
      <xdr:col>30</xdr:col>
      <xdr:colOff>222250</xdr:colOff>
      <xdr:row>34</xdr:row>
      <xdr:rowOff>99484</xdr:rowOff>
    </xdr:from>
    <xdr:to>
      <xdr:col>35</xdr:col>
      <xdr:colOff>95250</xdr:colOff>
      <xdr:row>36</xdr:row>
      <xdr:rowOff>95251</xdr:rowOff>
    </xdr:to>
    <xdr:sp macro="" textlink="">
      <xdr:nvSpPr>
        <xdr:cNvPr id="6" name="矩形 5"/>
        <xdr:cNvSpPr/>
      </xdr:nvSpPr>
      <xdr:spPr>
        <a:xfrm>
          <a:off x="10509250" y="8176684"/>
          <a:ext cx="1587500" cy="30056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B0F0"/>
              </a:solidFill>
              <a:effectLst/>
              <a:ea typeface="華康少女文字W7" pitchFamily="49" charset="-120"/>
            </a:rPr>
            <a:t>洋蔥排骨</a:t>
          </a:r>
        </a:p>
      </xdr:txBody>
    </xdr:sp>
    <xdr:clientData/>
  </xdr:twoCellAnchor>
  <xdr:twoCellAnchor>
    <xdr:from>
      <xdr:col>26</xdr:col>
      <xdr:colOff>285751</xdr:colOff>
      <xdr:row>4</xdr:row>
      <xdr:rowOff>137583</xdr:rowOff>
    </xdr:from>
    <xdr:to>
      <xdr:col>30</xdr:col>
      <xdr:colOff>190500</xdr:colOff>
      <xdr:row>5</xdr:row>
      <xdr:rowOff>181590</xdr:rowOff>
    </xdr:to>
    <xdr:sp macro="" textlink="">
      <xdr:nvSpPr>
        <xdr:cNvPr id="7" name="矩形 6"/>
        <xdr:cNvSpPr/>
      </xdr:nvSpPr>
      <xdr:spPr>
        <a:xfrm>
          <a:off x="9201151" y="1128183"/>
          <a:ext cx="1276349" cy="31070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0" cap="none" spc="0">
              <a:ln w="3175">
                <a:solidFill>
                  <a:srgbClr val="0000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焗烤螺絲麵</a:t>
          </a:r>
        </a:p>
      </xdr:txBody>
    </xdr:sp>
    <xdr:clientData/>
  </xdr:twoCellAnchor>
  <xdr:twoCellAnchor>
    <xdr:from>
      <xdr:col>25</xdr:col>
      <xdr:colOff>328084</xdr:colOff>
      <xdr:row>17</xdr:row>
      <xdr:rowOff>42332</xdr:rowOff>
    </xdr:from>
    <xdr:to>
      <xdr:col>30</xdr:col>
      <xdr:colOff>0</xdr:colOff>
      <xdr:row>19</xdr:row>
      <xdr:rowOff>8</xdr:rowOff>
    </xdr:to>
    <xdr:sp macro="" textlink="">
      <xdr:nvSpPr>
        <xdr:cNvPr id="8" name="矩形 7"/>
        <xdr:cNvSpPr/>
      </xdr:nvSpPr>
      <xdr:spPr>
        <a:xfrm>
          <a:off x="8900584" y="4080932"/>
          <a:ext cx="1386416" cy="30057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endParaRPr lang="zh-TW" altLang="en-US" sz="1000" b="1" cap="none" spc="0">
            <a:ln w="3175">
              <a:solidFill>
                <a:srgbClr val="FF0000"/>
              </a:solidFill>
              <a:prstDash val="solid"/>
            </a:ln>
            <a:solidFill>
              <a:srgbClr val="FF0000"/>
            </a:solidFill>
            <a:effectLst/>
            <a:ea typeface="華康少女文字W7" pitchFamily="49" charset="-120"/>
          </a:endParaRPr>
        </a:p>
      </xdr:txBody>
    </xdr:sp>
    <xdr:clientData/>
  </xdr:twoCellAnchor>
  <xdr:twoCellAnchor>
    <xdr:from>
      <xdr:col>12</xdr:col>
      <xdr:colOff>10582</xdr:colOff>
      <xdr:row>11</xdr:row>
      <xdr:rowOff>232835</xdr:rowOff>
    </xdr:from>
    <xdr:to>
      <xdr:col>15</xdr:col>
      <xdr:colOff>317499</xdr:colOff>
      <xdr:row>13</xdr:row>
      <xdr:rowOff>0</xdr:rowOff>
    </xdr:to>
    <xdr:sp macro="" textlink="">
      <xdr:nvSpPr>
        <xdr:cNvPr id="9" name="矩形 8"/>
        <xdr:cNvSpPr/>
      </xdr:nvSpPr>
      <xdr:spPr>
        <a:xfrm>
          <a:off x="4074582" y="2762252"/>
          <a:ext cx="1322917" cy="29633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C00000"/>
              </a:solidFill>
              <a:effectLst/>
              <a:latin typeface="+mn-lt"/>
              <a:ea typeface="華康少女文字W7" pitchFamily="49" charset="-120"/>
              <a:cs typeface="+mn-cs"/>
            </a:rPr>
            <a:t>燒烤翅腿</a:t>
          </a:r>
        </a:p>
      </xdr:txBody>
    </xdr:sp>
    <xdr:clientData/>
  </xdr:twoCellAnchor>
  <xdr:twoCellAnchor>
    <xdr:from>
      <xdr:col>33</xdr:col>
      <xdr:colOff>74083</xdr:colOff>
      <xdr:row>45</xdr:row>
      <xdr:rowOff>306917</xdr:rowOff>
    </xdr:from>
    <xdr:to>
      <xdr:col>37</xdr:col>
      <xdr:colOff>21165</xdr:colOff>
      <xdr:row>46</xdr:row>
      <xdr:rowOff>184142</xdr:rowOff>
    </xdr:to>
    <xdr:sp macro="" textlink="">
      <xdr:nvSpPr>
        <xdr:cNvPr id="10" name="矩形 9"/>
        <xdr:cNvSpPr/>
      </xdr:nvSpPr>
      <xdr:spPr>
        <a:xfrm>
          <a:off x="11389783" y="10784417"/>
          <a:ext cx="1318682" cy="27727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ea typeface="華康少女文字W7" pitchFamily="49" charset="-120"/>
            </a:rPr>
            <a:t>滷蛋</a:t>
          </a:r>
        </a:p>
      </xdr:txBody>
    </xdr:sp>
    <xdr:clientData/>
  </xdr:twoCellAnchor>
  <xdr:twoCellAnchor>
    <xdr:from>
      <xdr:col>36</xdr:col>
      <xdr:colOff>126999</xdr:colOff>
      <xdr:row>13</xdr:row>
      <xdr:rowOff>95251</xdr:rowOff>
    </xdr:from>
    <xdr:to>
      <xdr:col>40</xdr:col>
      <xdr:colOff>52915</xdr:colOff>
      <xdr:row>14</xdr:row>
      <xdr:rowOff>95249</xdr:rowOff>
    </xdr:to>
    <xdr:sp macro="" textlink="">
      <xdr:nvSpPr>
        <xdr:cNvPr id="11" name="矩形 10"/>
        <xdr:cNvSpPr/>
      </xdr:nvSpPr>
      <xdr:spPr>
        <a:xfrm>
          <a:off x="12471399" y="3181351"/>
          <a:ext cx="1297516" cy="26669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1000" b="1" cap="none" spc="0">
              <a:ln w="3175">
                <a:solidFill>
                  <a:srgbClr val="FFFF00"/>
                </a:solidFill>
                <a:prstDash val="solid"/>
              </a:ln>
              <a:solidFill>
                <a:srgbClr val="00FF00"/>
              </a:solidFill>
              <a:effectLst/>
              <a:latin typeface="+mn-lt"/>
              <a:ea typeface="華康少女文字W7" pitchFamily="49" charset="-120"/>
              <a:cs typeface="+mn-cs"/>
            </a:rPr>
            <a:t>芝麻球</a:t>
          </a:r>
        </a:p>
      </xdr:txBody>
    </xdr:sp>
    <xdr:clientData/>
  </xdr:twoCellAnchor>
  <xdr:twoCellAnchor>
    <xdr:from>
      <xdr:col>37</xdr:col>
      <xdr:colOff>52922</xdr:colOff>
      <xdr:row>6</xdr:row>
      <xdr:rowOff>225425</xdr:rowOff>
    </xdr:from>
    <xdr:to>
      <xdr:col>41</xdr:col>
      <xdr:colOff>179918</xdr:colOff>
      <xdr:row>8</xdr:row>
      <xdr:rowOff>52916</xdr:rowOff>
    </xdr:to>
    <xdr:sp macro="" textlink="">
      <xdr:nvSpPr>
        <xdr:cNvPr id="12" name="矩形 11"/>
        <xdr:cNvSpPr/>
      </xdr:nvSpPr>
      <xdr:spPr>
        <a:xfrm>
          <a:off x="12740222" y="1749425"/>
          <a:ext cx="1498596" cy="24659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B0F0"/>
                </a:solidFill>
                <a:prstDash val="solid"/>
              </a:ln>
              <a:solidFill>
                <a:srgbClr val="00B0F0"/>
              </a:solidFill>
              <a:effectLst/>
              <a:ea typeface="華康少女文字W7" pitchFamily="49" charset="-120"/>
            </a:rPr>
            <a:t>茶碗蒸</a:t>
          </a:r>
        </a:p>
      </xdr:txBody>
    </xdr:sp>
    <xdr:clientData/>
  </xdr:twoCellAnchor>
  <xdr:twoCellAnchor>
    <xdr:from>
      <xdr:col>27</xdr:col>
      <xdr:colOff>169334</xdr:colOff>
      <xdr:row>2</xdr:row>
      <xdr:rowOff>42331</xdr:rowOff>
    </xdr:from>
    <xdr:to>
      <xdr:col>32</xdr:col>
      <xdr:colOff>169334</xdr:colOff>
      <xdr:row>3</xdr:row>
      <xdr:rowOff>31749</xdr:rowOff>
    </xdr:to>
    <xdr:sp macro="" textlink="">
      <xdr:nvSpPr>
        <xdr:cNvPr id="13" name="矩形 12"/>
        <xdr:cNvSpPr/>
      </xdr:nvSpPr>
      <xdr:spPr>
        <a:xfrm>
          <a:off x="9427634" y="499531"/>
          <a:ext cx="1714500" cy="25611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芹菜甜不辣</a:t>
          </a:r>
        </a:p>
      </xdr:txBody>
    </xdr:sp>
    <xdr:clientData/>
  </xdr:twoCellAnchor>
  <xdr:twoCellAnchor>
    <xdr:from>
      <xdr:col>32</xdr:col>
      <xdr:colOff>201085</xdr:colOff>
      <xdr:row>1</xdr:row>
      <xdr:rowOff>266698</xdr:rowOff>
    </xdr:from>
    <xdr:to>
      <xdr:col>36</xdr:col>
      <xdr:colOff>116417</xdr:colOff>
      <xdr:row>2</xdr:row>
      <xdr:rowOff>188381</xdr:rowOff>
    </xdr:to>
    <xdr:sp macro="" textlink="">
      <xdr:nvSpPr>
        <xdr:cNvPr id="14" name="矩形 13"/>
        <xdr:cNvSpPr/>
      </xdr:nvSpPr>
      <xdr:spPr>
        <a:xfrm>
          <a:off x="11173885" y="457198"/>
          <a:ext cx="1286932" cy="18838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00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番茄炒蛋</a:t>
          </a:r>
        </a:p>
      </xdr:txBody>
    </xdr:sp>
    <xdr:clientData/>
  </xdr:twoCellAnchor>
  <xdr:twoCellAnchor>
    <xdr:from>
      <xdr:col>38</xdr:col>
      <xdr:colOff>275167</xdr:colOff>
      <xdr:row>33</xdr:row>
      <xdr:rowOff>10583</xdr:rowOff>
    </xdr:from>
    <xdr:to>
      <xdr:col>42</xdr:col>
      <xdr:colOff>254000</xdr:colOff>
      <xdr:row>34</xdr:row>
      <xdr:rowOff>50374</xdr:rowOff>
    </xdr:to>
    <xdr:sp macro="" textlink="">
      <xdr:nvSpPr>
        <xdr:cNvPr id="15" name="矩形 14"/>
        <xdr:cNvSpPr/>
      </xdr:nvSpPr>
      <xdr:spPr>
        <a:xfrm>
          <a:off x="13305367" y="7821083"/>
          <a:ext cx="1350433" cy="30649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C000"/>
              </a:solidFill>
              <a:effectLst/>
              <a:latin typeface="+mn-lt"/>
              <a:ea typeface="華康少女文字W7" pitchFamily="49" charset="-120"/>
              <a:cs typeface="+mn-cs"/>
            </a:rPr>
            <a:t>雞塊</a:t>
          </a:r>
        </a:p>
      </xdr:txBody>
    </xdr:sp>
    <xdr:clientData/>
  </xdr:twoCellAnchor>
  <xdr:twoCellAnchor>
    <xdr:from>
      <xdr:col>31</xdr:col>
      <xdr:colOff>328085</xdr:colOff>
      <xdr:row>6</xdr:row>
      <xdr:rowOff>74083</xdr:rowOff>
    </xdr:from>
    <xdr:to>
      <xdr:col>36</xdr:col>
      <xdr:colOff>25590</xdr:colOff>
      <xdr:row>7</xdr:row>
      <xdr:rowOff>104865</xdr:rowOff>
    </xdr:to>
    <xdr:sp macro="" textlink="">
      <xdr:nvSpPr>
        <xdr:cNvPr id="16" name="矩形 15"/>
        <xdr:cNvSpPr/>
      </xdr:nvSpPr>
      <xdr:spPr>
        <a:xfrm>
          <a:off x="10957985" y="1598083"/>
          <a:ext cx="1412005" cy="29748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3175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/>
              <a:ea typeface="華康少女文字W7" pitchFamily="49" charset="-120"/>
            </a:rPr>
            <a:t>波隆那燉肉</a:t>
          </a:r>
        </a:p>
      </xdr:txBody>
    </xdr:sp>
    <xdr:clientData/>
  </xdr:twoCellAnchor>
  <xdr:twoCellAnchor>
    <xdr:from>
      <xdr:col>26</xdr:col>
      <xdr:colOff>95252</xdr:colOff>
      <xdr:row>12</xdr:row>
      <xdr:rowOff>190500</xdr:rowOff>
    </xdr:from>
    <xdr:to>
      <xdr:col>30</xdr:col>
      <xdr:colOff>126992</xdr:colOff>
      <xdr:row>14</xdr:row>
      <xdr:rowOff>10582</xdr:rowOff>
    </xdr:to>
    <xdr:sp macro="" textlink="">
      <xdr:nvSpPr>
        <xdr:cNvPr id="17" name="矩形 16"/>
        <xdr:cNvSpPr/>
      </xdr:nvSpPr>
      <xdr:spPr>
        <a:xfrm>
          <a:off x="9010652" y="3009900"/>
          <a:ext cx="1403340" cy="35348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ea typeface="華康少女文字W7" pitchFamily="49" charset="-120"/>
            </a:rPr>
            <a:t>綠豆湯</a:t>
          </a:r>
        </a:p>
      </xdr:txBody>
    </xdr:sp>
    <xdr:clientData/>
  </xdr:twoCellAnchor>
  <xdr:twoCellAnchor>
    <xdr:from>
      <xdr:col>32</xdr:col>
      <xdr:colOff>52919</xdr:colOff>
      <xdr:row>9</xdr:row>
      <xdr:rowOff>0</xdr:rowOff>
    </xdr:from>
    <xdr:to>
      <xdr:col>35</xdr:col>
      <xdr:colOff>273240</xdr:colOff>
      <xdr:row>10</xdr:row>
      <xdr:rowOff>164646</xdr:rowOff>
    </xdr:to>
    <xdr:sp macro="" textlink="">
      <xdr:nvSpPr>
        <xdr:cNvPr id="18" name="矩形 17"/>
        <xdr:cNvSpPr/>
      </xdr:nvSpPr>
      <xdr:spPr>
        <a:xfrm>
          <a:off x="11025719" y="2095500"/>
          <a:ext cx="1249021" cy="35514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0" cap="none" spc="0">
              <a:ln w="3175">
                <a:solidFill>
                  <a:srgbClr val="0000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金黃脆薯</a:t>
          </a:r>
        </a:p>
      </xdr:txBody>
    </xdr:sp>
    <xdr:clientData/>
  </xdr:twoCellAnchor>
  <xdr:twoCellAnchor>
    <xdr:from>
      <xdr:col>26</xdr:col>
      <xdr:colOff>158748</xdr:colOff>
      <xdr:row>44</xdr:row>
      <xdr:rowOff>95249</xdr:rowOff>
    </xdr:from>
    <xdr:to>
      <xdr:col>30</xdr:col>
      <xdr:colOff>21165</xdr:colOff>
      <xdr:row>45</xdr:row>
      <xdr:rowOff>232835</xdr:rowOff>
    </xdr:to>
    <xdr:sp macro="" textlink="">
      <xdr:nvSpPr>
        <xdr:cNvPr id="19" name="矩形 18"/>
        <xdr:cNvSpPr/>
      </xdr:nvSpPr>
      <xdr:spPr>
        <a:xfrm>
          <a:off x="9074148" y="10420349"/>
          <a:ext cx="1234017" cy="28998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00B0F0"/>
                </a:solidFill>
                <a:prstDash val="solid"/>
              </a:ln>
              <a:solidFill>
                <a:srgbClr val="3366FF"/>
              </a:solidFill>
              <a:effectLst/>
              <a:ea typeface="華康少女文字W7" pitchFamily="49" charset="-120"/>
            </a:rPr>
            <a:t>雞肉堡</a:t>
          </a:r>
        </a:p>
      </xdr:txBody>
    </xdr:sp>
    <xdr:clientData/>
  </xdr:twoCellAnchor>
  <xdr:twoCellAnchor>
    <xdr:from>
      <xdr:col>26</xdr:col>
      <xdr:colOff>31754</xdr:colOff>
      <xdr:row>20</xdr:row>
      <xdr:rowOff>246585</xdr:rowOff>
    </xdr:from>
    <xdr:to>
      <xdr:col>30</xdr:col>
      <xdr:colOff>203978</xdr:colOff>
      <xdr:row>21</xdr:row>
      <xdr:rowOff>249768</xdr:rowOff>
    </xdr:to>
    <xdr:sp macro="" textlink="">
      <xdr:nvSpPr>
        <xdr:cNvPr id="20" name="矩形 19"/>
        <xdr:cNvSpPr/>
      </xdr:nvSpPr>
      <xdr:spPr>
        <a:xfrm>
          <a:off x="8947154" y="4894785"/>
          <a:ext cx="1543824" cy="26988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latin typeface="+mn-lt"/>
              <a:ea typeface="華康少女文字W7" pitchFamily="49" charset="-120"/>
              <a:cs typeface="+mn-cs"/>
            </a:rPr>
            <a:t>茄汁熱狗</a:t>
          </a:r>
        </a:p>
      </xdr:txBody>
    </xdr:sp>
    <xdr:clientData/>
  </xdr:twoCellAnchor>
  <xdr:twoCellAnchor>
    <xdr:from>
      <xdr:col>27</xdr:col>
      <xdr:colOff>317495</xdr:colOff>
      <xdr:row>31</xdr:row>
      <xdr:rowOff>42325</xdr:rowOff>
    </xdr:from>
    <xdr:to>
      <xdr:col>31</xdr:col>
      <xdr:colOff>243417</xdr:colOff>
      <xdr:row>32</xdr:row>
      <xdr:rowOff>69840</xdr:rowOff>
    </xdr:to>
    <xdr:sp macro="" textlink="">
      <xdr:nvSpPr>
        <xdr:cNvPr id="21" name="矩形 20"/>
        <xdr:cNvSpPr/>
      </xdr:nvSpPr>
      <xdr:spPr>
        <a:xfrm>
          <a:off x="9575795" y="7319425"/>
          <a:ext cx="1297522" cy="29421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0000"/>
                </a:solidFill>
                <a:prstDash val="solid"/>
              </a:ln>
              <a:solidFill>
                <a:schemeClr val="accent2"/>
              </a:solidFill>
              <a:effectLst/>
              <a:ea typeface="華康少女文字W7" pitchFamily="49" charset="-120"/>
            </a:rPr>
            <a:t>照燒豬排</a:t>
          </a:r>
        </a:p>
      </xdr:txBody>
    </xdr:sp>
    <xdr:clientData/>
  </xdr:twoCellAnchor>
  <xdr:twoCellAnchor>
    <xdr:from>
      <xdr:col>20</xdr:col>
      <xdr:colOff>253999</xdr:colOff>
      <xdr:row>5</xdr:row>
      <xdr:rowOff>243421</xdr:rowOff>
    </xdr:from>
    <xdr:to>
      <xdr:col>25</xdr:col>
      <xdr:colOff>137583</xdr:colOff>
      <xdr:row>6</xdr:row>
      <xdr:rowOff>254000</xdr:rowOff>
    </xdr:to>
    <xdr:sp macro="" textlink="">
      <xdr:nvSpPr>
        <xdr:cNvPr id="22" name="矩形 21"/>
        <xdr:cNvSpPr/>
      </xdr:nvSpPr>
      <xdr:spPr>
        <a:xfrm>
          <a:off x="7111999" y="1500721"/>
          <a:ext cx="1598084" cy="27727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焗烤馬鈴</a:t>
          </a:r>
        </a:p>
      </xdr:txBody>
    </xdr:sp>
    <xdr:clientData/>
  </xdr:twoCellAnchor>
  <xdr:twoCellAnchor>
    <xdr:from>
      <xdr:col>26</xdr:col>
      <xdr:colOff>285749</xdr:colOff>
      <xdr:row>15</xdr:row>
      <xdr:rowOff>190511</xdr:rowOff>
    </xdr:from>
    <xdr:to>
      <xdr:col>31</xdr:col>
      <xdr:colOff>275164</xdr:colOff>
      <xdr:row>17</xdr:row>
      <xdr:rowOff>1</xdr:rowOff>
    </xdr:to>
    <xdr:sp macro="" textlink="">
      <xdr:nvSpPr>
        <xdr:cNvPr id="23" name="矩形 22"/>
        <xdr:cNvSpPr/>
      </xdr:nvSpPr>
      <xdr:spPr>
        <a:xfrm>
          <a:off x="9201149" y="3810011"/>
          <a:ext cx="1703915" cy="22859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00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韓式泡菜鍋</a:t>
          </a:r>
        </a:p>
      </xdr:txBody>
    </xdr:sp>
    <xdr:clientData/>
  </xdr:twoCellAnchor>
  <xdr:twoCellAnchor>
    <xdr:from>
      <xdr:col>20</xdr:col>
      <xdr:colOff>232833</xdr:colOff>
      <xdr:row>18</xdr:row>
      <xdr:rowOff>190508</xdr:rowOff>
    </xdr:from>
    <xdr:to>
      <xdr:col>24</xdr:col>
      <xdr:colOff>237251</xdr:colOff>
      <xdr:row>20</xdr:row>
      <xdr:rowOff>10598</xdr:rowOff>
    </xdr:to>
    <xdr:sp macro="" textlink="">
      <xdr:nvSpPr>
        <xdr:cNvPr id="24" name="矩形 23"/>
        <xdr:cNvSpPr/>
      </xdr:nvSpPr>
      <xdr:spPr>
        <a:xfrm>
          <a:off x="7090833" y="4381508"/>
          <a:ext cx="1376018" cy="27729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3175">
                <a:solidFill>
                  <a:srgbClr val="00FF00"/>
                </a:solidFill>
                <a:prstDash val="solid"/>
              </a:ln>
              <a:solidFill>
                <a:srgbClr val="00FF00"/>
              </a:solidFill>
              <a:effectLst/>
              <a:ea typeface="華康少女文字W7" pitchFamily="49" charset="-120"/>
            </a:rPr>
            <a:t>洋蔥油雞</a:t>
          </a:r>
        </a:p>
      </xdr:txBody>
    </xdr:sp>
    <xdr:clientData/>
  </xdr:twoCellAnchor>
  <xdr:twoCellAnchor>
    <xdr:from>
      <xdr:col>36</xdr:col>
      <xdr:colOff>253990</xdr:colOff>
      <xdr:row>35</xdr:row>
      <xdr:rowOff>4</xdr:rowOff>
    </xdr:from>
    <xdr:to>
      <xdr:col>40</xdr:col>
      <xdr:colOff>190492</xdr:colOff>
      <xdr:row>37</xdr:row>
      <xdr:rowOff>5</xdr:rowOff>
    </xdr:to>
    <xdr:sp macro="" textlink="">
      <xdr:nvSpPr>
        <xdr:cNvPr id="25" name="矩形 24"/>
        <xdr:cNvSpPr/>
      </xdr:nvSpPr>
      <xdr:spPr>
        <a:xfrm>
          <a:off x="12598390" y="8229604"/>
          <a:ext cx="1308102" cy="34290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滷蛋</a:t>
          </a:r>
        </a:p>
      </xdr:txBody>
    </xdr:sp>
    <xdr:clientData/>
  </xdr:twoCellAnchor>
  <xdr:twoCellAnchor>
    <xdr:from>
      <xdr:col>8</xdr:col>
      <xdr:colOff>52913</xdr:colOff>
      <xdr:row>12</xdr:row>
      <xdr:rowOff>21167</xdr:rowOff>
    </xdr:from>
    <xdr:to>
      <xdr:col>11</xdr:col>
      <xdr:colOff>264582</xdr:colOff>
      <xdr:row>13</xdr:row>
      <xdr:rowOff>63502</xdr:rowOff>
    </xdr:to>
    <xdr:sp macro="" textlink="">
      <xdr:nvSpPr>
        <xdr:cNvPr id="26" name="矩形 25"/>
        <xdr:cNvSpPr/>
      </xdr:nvSpPr>
      <xdr:spPr>
        <a:xfrm>
          <a:off x="2796113" y="2840567"/>
          <a:ext cx="1240369" cy="30903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C000"/>
              </a:solidFill>
              <a:effectLst/>
              <a:latin typeface="+mn-lt"/>
              <a:ea typeface="華康少女文字W7" pitchFamily="49" charset="-120"/>
              <a:cs typeface="+mn-cs"/>
            </a:rPr>
            <a:t>烤饅頭</a:t>
          </a:r>
        </a:p>
      </xdr:txBody>
    </xdr:sp>
    <xdr:clientData/>
  </xdr:twoCellAnchor>
  <xdr:twoCellAnchor>
    <xdr:from>
      <xdr:col>36</xdr:col>
      <xdr:colOff>1</xdr:colOff>
      <xdr:row>20</xdr:row>
      <xdr:rowOff>63500</xdr:rowOff>
    </xdr:from>
    <xdr:to>
      <xdr:col>40</xdr:col>
      <xdr:colOff>52915</xdr:colOff>
      <xdr:row>21</xdr:row>
      <xdr:rowOff>62443</xdr:rowOff>
    </xdr:to>
    <xdr:sp macro="" textlink="">
      <xdr:nvSpPr>
        <xdr:cNvPr id="27" name="矩形 26"/>
        <xdr:cNvSpPr/>
      </xdr:nvSpPr>
      <xdr:spPr>
        <a:xfrm>
          <a:off x="12344401" y="4711700"/>
          <a:ext cx="1424514" cy="26564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金黃雞腿</a:t>
          </a:r>
        </a:p>
      </xdr:txBody>
    </xdr:sp>
    <xdr:clientData/>
  </xdr:twoCellAnchor>
  <xdr:twoCellAnchor>
    <xdr:from>
      <xdr:col>26</xdr:col>
      <xdr:colOff>264586</xdr:colOff>
      <xdr:row>8</xdr:row>
      <xdr:rowOff>127011</xdr:rowOff>
    </xdr:from>
    <xdr:to>
      <xdr:col>30</xdr:col>
      <xdr:colOff>211670</xdr:colOff>
      <xdr:row>10</xdr:row>
      <xdr:rowOff>31747</xdr:rowOff>
    </xdr:to>
    <xdr:sp macro="" textlink="">
      <xdr:nvSpPr>
        <xdr:cNvPr id="28" name="矩形 27"/>
        <xdr:cNvSpPr/>
      </xdr:nvSpPr>
      <xdr:spPr>
        <a:xfrm>
          <a:off x="9179986" y="2070111"/>
          <a:ext cx="1318684" cy="24763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3366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檸檬雞柳</a:t>
          </a:r>
        </a:p>
      </xdr:txBody>
    </xdr:sp>
    <xdr:clientData/>
  </xdr:twoCellAnchor>
  <xdr:twoCellAnchor>
    <xdr:from>
      <xdr:col>7</xdr:col>
      <xdr:colOff>328086</xdr:colOff>
      <xdr:row>18</xdr:row>
      <xdr:rowOff>138636</xdr:rowOff>
    </xdr:from>
    <xdr:to>
      <xdr:col>12</xdr:col>
      <xdr:colOff>3</xdr:colOff>
      <xdr:row>19</xdr:row>
      <xdr:rowOff>243410</xdr:rowOff>
    </xdr:to>
    <xdr:sp macro="" textlink="">
      <xdr:nvSpPr>
        <xdr:cNvPr id="29" name="矩形 28"/>
        <xdr:cNvSpPr/>
      </xdr:nvSpPr>
      <xdr:spPr>
        <a:xfrm>
          <a:off x="2728386" y="4329636"/>
          <a:ext cx="1386417" cy="29527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三色炒飯</a:t>
          </a:r>
        </a:p>
      </xdr:txBody>
    </xdr:sp>
    <xdr:clientData/>
  </xdr:twoCellAnchor>
  <xdr:twoCellAnchor>
    <xdr:from>
      <xdr:col>23</xdr:col>
      <xdr:colOff>63495</xdr:colOff>
      <xdr:row>7</xdr:row>
      <xdr:rowOff>74085</xdr:rowOff>
    </xdr:from>
    <xdr:to>
      <xdr:col>26</xdr:col>
      <xdr:colOff>328084</xdr:colOff>
      <xdr:row>9</xdr:row>
      <xdr:rowOff>21166</xdr:rowOff>
    </xdr:to>
    <xdr:sp macro="" textlink="">
      <xdr:nvSpPr>
        <xdr:cNvPr id="30" name="矩形 29"/>
        <xdr:cNvSpPr/>
      </xdr:nvSpPr>
      <xdr:spPr>
        <a:xfrm>
          <a:off x="7950195" y="1864785"/>
          <a:ext cx="1293289" cy="25188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chemeClr val="accent2"/>
                </a:solidFill>
                <a:prstDash val="solid"/>
              </a:ln>
              <a:solidFill>
                <a:schemeClr val="accent2"/>
              </a:solidFill>
              <a:effectLst/>
              <a:ea typeface="華康少女文字W7" pitchFamily="49" charset="-120"/>
            </a:rPr>
            <a:t>海苔薯條</a:t>
          </a:r>
        </a:p>
      </xdr:txBody>
    </xdr:sp>
    <xdr:clientData/>
  </xdr:twoCellAnchor>
  <xdr:twoCellAnchor>
    <xdr:from>
      <xdr:col>15</xdr:col>
      <xdr:colOff>338663</xdr:colOff>
      <xdr:row>10</xdr:row>
      <xdr:rowOff>256116</xdr:rowOff>
    </xdr:from>
    <xdr:to>
      <xdr:col>19</xdr:col>
      <xdr:colOff>338664</xdr:colOff>
      <xdr:row>12</xdr:row>
      <xdr:rowOff>13012</xdr:rowOff>
    </xdr:to>
    <xdr:sp macro="" textlink="">
      <xdr:nvSpPr>
        <xdr:cNvPr id="31" name="矩形 30"/>
        <xdr:cNvSpPr/>
      </xdr:nvSpPr>
      <xdr:spPr>
        <a:xfrm>
          <a:off x="5482163" y="2542116"/>
          <a:ext cx="1371601" cy="29029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瓜仔雞</a:t>
          </a:r>
        </a:p>
      </xdr:txBody>
    </xdr:sp>
    <xdr:clientData/>
  </xdr:twoCellAnchor>
  <xdr:twoCellAnchor>
    <xdr:from>
      <xdr:col>20</xdr:col>
      <xdr:colOff>169333</xdr:colOff>
      <xdr:row>20</xdr:row>
      <xdr:rowOff>95249</xdr:rowOff>
    </xdr:from>
    <xdr:to>
      <xdr:col>25</xdr:col>
      <xdr:colOff>137581</xdr:colOff>
      <xdr:row>21</xdr:row>
      <xdr:rowOff>105833</xdr:rowOff>
    </xdr:to>
    <xdr:sp macro="" textlink="">
      <xdr:nvSpPr>
        <xdr:cNvPr id="32" name="矩形 31"/>
        <xdr:cNvSpPr/>
      </xdr:nvSpPr>
      <xdr:spPr>
        <a:xfrm>
          <a:off x="7027333" y="4743449"/>
          <a:ext cx="1682748" cy="27728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奶香雞蛋糕</a:t>
          </a:r>
        </a:p>
      </xdr:txBody>
    </xdr:sp>
    <xdr:clientData/>
  </xdr:twoCellAnchor>
  <xdr:twoCellAnchor>
    <xdr:from>
      <xdr:col>22</xdr:col>
      <xdr:colOff>179920</xdr:colOff>
      <xdr:row>14</xdr:row>
      <xdr:rowOff>137592</xdr:rowOff>
    </xdr:from>
    <xdr:to>
      <xdr:col>26</xdr:col>
      <xdr:colOff>190500</xdr:colOff>
      <xdr:row>15</xdr:row>
      <xdr:rowOff>126999</xdr:rowOff>
    </xdr:to>
    <xdr:sp macro="" textlink="">
      <xdr:nvSpPr>
        <xdr:cNvPr id="33" name="矩形 32"/>
        <xdr:cNvSpPr/>
      </xdr:nvSpPr>
      <xdr:spPr>
        <a:xfrm>
          <a:off x="7723720" y="3490392"/>
          <a:ext cx="1382180" cy="25610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00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紅燒豚肉</a:t>
          </a:r>
        </a:p>
      </xdr:txBody>
    </xdr:sp>
    <xdr:clientData/>
  </xdr:twoCellAnchor>
  <xdr:twoCellAnchor>
    <xdr:from>
      <xdr:col>0</xdr:col>
      <xdr:colOff>10583</xdr:colOff>
      <xdr:row>40</xdr:row>
      <xdr:rowOff>21167</xdr:rowOff>
    </xdr:from>
    <xdr:to>
      <xdr:col>3</xdr:col>
      <xdr:colOff>317500</xdr:colOff>
      <xdr:row>41</xdr:row>
      <xdr:rowOff>63498</xdr:rowOff>
    </xdr:to>
    <xdr:sp macro="" textlink="">
      <xdr:nvSpPr>
        <xdr:cNvPr id="34" name="矩形 33"/>
        <xdr:cNvSpPr/>
      </xdr:nvSpPr>
      <xdr:spPr>
        <a:xfrm>
          <a:off x="10583" y="9393767"/>
          <a:ext cx="1335617" cy="30903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00B0F0"/>
                </a:solidFill>
                <a:prstDash val="solid"/>
              </a:ln>
              <a:solidFill>
                <a:srgbClr val="3366FF"/>
              </a:solidFill>
              <a:effectLst/>
              <a:latin typeface="+mn-lt"/>
              <a:ea typeface="華康少女文字W7" pitchFamily="49" charset="-120"/>
              <a:cs typeface="+mn-cs"/>
            </a:rPr>
            <a:t>木須炒蛋</a:t>
          </a:r>
        </a:p>
      </xdr:txBody>
    </xdr:sp>
    <xdr:clientData/>
  </xdr:twoCellAnchor>
  <xdr:twoCellAnchor>
    <xdr:from>
      <xdr:col>31</xdr:col>
      <xdr:colOff>42327</xdr:colOff>
      <xdr:row>21</xdr:row>
      <xdr:rowOff>42334</xdr:rowOff>
    </xdr:from>
    <xdr:to>
      <xdr:col>34</xdr:col>
      <xdr:colOff>306916</xdr:colOff>
      <xdr:row>22</xdr:row>
      <xdr:rowOff>42332</xdr:rowOff>
    </xdr:to>
    <xdr:sp macro="" textlink="">
      <xdr:nvSpPr>
        <xdr:cNvPr id="35" name="矩形 34"/>
        <xdr:cNvSpPr/>
      </xdr:nvSpPr>
      <xdr:spPr>
        <a:xfrm>
          <a:off x="10672227" y="4957234"/>
          <a:ext cx="1293289" cy="26669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chemeClr val="accent2"/>
                </a:solidFill>
                <a:prstDash val="solid"/>
              </a:ln>
              <a:solidFill>
                <a:schemeClr val="accent2"/>
              </a:solidFill>
              <a:effectLst/>
              <a:ea typeface="華康少女文字W7" pitchFamily="49" charset="-120"/>
            </a:rPr>
            <a:t>黃金薯餅</a:t>
          </a:r>
        </a:p>
      </xdr:txBody>
    </xdr:sp>
    <xdr:clientData/>
  </xdr:twoCellAnchor>
  <xdr:twoCellAnchor>
    <xdr:from>
      <xdr:col>20</xdr:col>
      <xdr:colOff>158744</xdr:colOff>
      <xdr:row>11</xdr:row>
      <xdr:rowOff>201083</xdr:rowOff>
    </xdr:from>
    <xdr:to>
      <xdr:col>24</xdr:col>
      <xdr:colOff>84666</xdr:colOff>
      <xdr:row>12</xdr:row>
      <xdr:rowOff>232832</xdr:rowOff>
    </xdr:to>
    <xdr:sp macro="" textlink="">
      <xdr:nvSpPr>
        <xdr:cNvPr id="36" name="矩形 35"/>
        <xdr:cNvSpPr/>
      </xdr:nvSpPr>
      <xdr:spPr>
        <a:xfrm>
          <a:off x="7016744" y="2753783"/>
          <a:ext cx="1297522" cy="29844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0000"/>
                </a:solidFill>
                <a:prstDash val="solid"/>
              </a:ln>
              <a:solidFill>
                <a:schemeClr val="accent2"/>
              </a:solidFill>
              <a:effectLst/>
              <a:ea typeface="華康少女文字W7" pitchFamily="49" charset="-120"/>
            </a:rPr>
            <a:t>起司洋芋</a:t>
          </a:r>
        </a:p>
      </xdr:txBody>
    </xdr:sp>
    <xdr:clientData/>
  </xdr:twoCellAnchor>
  <xdr:twoCellAnchor>
    <xdr:from>
      <xdr:col>7</xdr:col>
      <xdr:colOff>306912</xdr:colOff>
      <xdr:row>9</xdr:row>
      <xdr:rowOff>158751</xdr:rowOff>
    </xdr:from>
    <xdr:to>
      <xdr:col>12</xdr:col>
      <xdr:colOff>31747</xdr:colOff>
      <xdr:row>10</xdr:row>
      <xdr:rowOff>253999</xdr:rowOff>
    </xdr:to>
    <xdr:sp macro="" textlink="">
      <xdr:nvSpPr>
        <xdr:cNvPr id="37" name="矩形 36"/>
        <xdr:cNvSpPr/>
      </xdr:nvSpPr>
      <xdr:spPr>
        <a:xfrm>
          <a:off x="2707212" y="2254251"/>
          <a:ext cx="1439335" cy="28574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肉燥炒麵</a:t>
          </a:r>
        </a:p>
      </xdr:txBody>
    </xdr:sp>
    <xdr:clientData/>
  </xdr:twoCellAnchor>
  <xdr:twoCellAnchor>
    <xdr:from>
      <xdr:col>7</xdr:col>
      <xdr:colOff>116418</xdr:colOff>
      <xdr:row>27</xdr:row>
      <xdr:rowOff>158746</xdr:rowOff>
    </xdr:from>
    <xdr:to>
      <xdr:col>12</xdr:col>
      <xdr:colOff>148166</xdr:colOff>
      <xdr:row>28</xdr:row>
      <xdr:rowOff>243413</xdr:rowOff>
    </xdr:to>
    <xdr:sp macro="" textlink="">
      <xdr:nvSpPr>
        <xdr:cNvPr id="38" name="矩形 37"/>
        <xdr:cNvSpPr/>
      </xdr:nvSpPr>
      <xdr:spPr>
        <a:xfrm>
          <a:off x="2516718" y="6445246"/>
          <a:ext cx="1746248" cy="27516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義大利麵</a:t>
          </a:r>
        </a:p>
      </xdr:txBody>
    </xdr:sp>
    <xdr:clientData/>
  </xdr:twoCellAnchor>
  <xdr:twoCellAnchor>
    <xdr:from>
      <xdr:col>25</xdr:col>
      <xdr:colOff>264581</xdr:colOff>
      <xdr:row>19</xdr:row>
      <xdr:rowOff>10580</xdr:rowOff>
    </xdr:from>
    <xdr:to>
      <xdr:col>29</xdr:col>
      <xdr:colOff>201082</xdr:colOff>
      <xdr:row>20</xdr:row>
      <xdr:rowOff>31750</xdr:rowOff>
    </xdr:to>
    <xdr:sp macro="" textlink="">
      <xdr:nvSpPr>
        <xdr:cNvPr id="39" name="矩形 38"/>
        <xdr:cNvSpPr/>
      </xdr:nvSpPr>
      <xdr:spPr>
        <a:xfrm>
          <a:off x="8837081" y="4392080"/>
          <a:ext cx="1308101" cy="28787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海帶豆干</a:t>
          </a:r>
        </a:p>
      </xdr:txBody>
    </xdr:sp>
    <xdr:clientData/>
  </xdr:twoCellAnchor>
  <xdr:twoCellAnchor>
    <xdr:from>
      <xdr:col>31</xdr:col>
      <xdr:colOff>84666</xdr:colOff>
      <xdr:row>13</xdr:row>
      <xdr:rowOff>42340</xdr:rowOff>
    </xdr:from>
    <xdr:to>
      <xdr:col>35</xdr:col>
      <xdr:colOff>3</xdr:colOff>
      <xdr:row>14</xdr:row>
      <xdr:rowOff>63502</xdr:rowOff>
    </xdr:to>
    <xdr:sp macro="" textlink="">
      <xdr:nvSpPr>
        <xdr:cNvPr id="40" name="矩形 39"/>
        <xdr:cNvSpPr/>
      </xdr:nvSpPr>
      <xdr:spPr>
        <a:xfrm>
          <a:off x="10714566" y="3128440"/>
          <a:ext cx="1286937" cy="28786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C000"/>
              </a:solidFill>
              <a:effectLst/>
              <a:ea typeface="華康少女文字W7" pitchFamily="49" charset="-120"/>
            </a:rPr>
            <a:t>茄汁熱狗</a:t>
          </a:r>
        </a:p>
      </xdr:txBody>
    </xdr:sp>
    <xdr:clientData/>
  </xdr:twoCellAnchor>
  <xdr:twoCellAnchor>
    <xdr:from>
      <xdr:col>21</xdr:col>
      <xdr:colOff>158748</xdr:colOff>
      <xdr:row>10</xdr:row>
      <xdr:rowOff>10585</xdr:rowOff>
    </xdr:from>
    <xdr:to>
      <xdr:col>25</xdr:col>
      <xdr:colOff>158749</xdr:colOff>
      <xdr:row>11</xdr:row>
      <xdr:rowOff>65930</xdr:rowOff>
    </xdr:to>
    <xdr:sp macro="" textlink="">
      <xdr:nvSpPr>
        <xdr:cNvPr id="41" name="矩形 40"/>
        <xdr:cNvSpPr/>
      </xdr:nvSpPr>
      <xdr:spPr>
        <a:xfrm>
          <a:off x="7359648" y="2296585"/>
          <a:ext cx="1371601" cy="32204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/>
              <a:ea typeface="華康POP1體" pitchFamily="49" charset="-120"/>
            </a:rPr>
            <a:t>茄汁熱狗</a:t>
          </a:r>
        </a:p>
      </xdr:txBody>
    </xdr:sp>
    <xdr:clientData/>
  </xdr:twoCellAnchor>
  <xdr:twoCellAnchor>
    <xdr:from>
      <xdr:col>35</xdr:col>
      <xdr:colOff>190501</xdr:colOff>
      <xdr:row>0</xdr:row>
      <xdr:rowOff>52922</xdr:rowOff>
    </xdr:from>
    <xdr:to>
      <xdr:col>39</xdr:col>
      <xdr:colOff>194919</xdr:colOff>
      <xdr:row>1</xdr:row>
      <xdr:rowOff>158762</xdr:rowOff>
    </xdr:to>
    <xdr:sp macro="" textlink="">
      <xdr:nvSpPr>
        <xdr:cNvPr id="42" name="矩形 41"/>
        <xdr:cNvSpPr/>
      </xdr:nvSpPr>
      <xdr:spPr>
        <a:xfrm>
          <a:off x="12192001" y="52922"/>
          <a:ext cx="1376018" cy="29634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菜脯炒蛋</a:t>
          </a:r>
        </a:p>
      </xdr:txBody>
    </xdr:sp>
    <xdr:clientData/>
  </xdr:twoCellAnchor>
  <xdr:twoCellAnchor>
    <xdr:from>
      <xdr:col>34</xdr:col>
      <xdr:colOff>95248</xdr:colOff>
      <xdr:row>10</xdr:row>
      <xdr:rowOff>211665</xdr:rowOff>
    </xdr:from>
    <xdr:to>
      <xdr:col>38</xdr:col>
      <xdr:colOff>42331</xdr:colOff>
      <xdr:row>11</xdr:row>
      <xdr:rowOff>201081</xdr:rowOff>
    </xdr:to>
    <xdr:sp macro="" textlink="">
      <xdr:nvSpPr>
        <xdr:cNvPr id="43" name="矩形 42"/>
        <xdr:cNvSpPr/>
      </xdr:nvSpPr>
      <xdr:spPr>
        <a:xfrm>
          <a:off x="11753848" y="2497665"/>
          <a:ext cx="1318683" cy="25611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茄汁熱狗</a:t>
          </a:r>
        </a:p>
      </xdr:txBody>
    </xdr:sp>
    <xdr:clientData/>
  </xdr:twoCellAnchor>
  <xdr:twoCellAnchor>
    <xdr:from>
      <xdr:col>20</xdr:col>
      <xdr:colOff>232833</xdr:colOff>
      <xdr:row>38</xdr:row>
      <xdr:rowOff>2</xdr:rowOff>
    </xdr:from>
    <xdr:to>
      <xdr:col>24</xdr:col>
      <xdr:colOff>201083</xdr:colOff>
      <xdr:row>39</xdr:row>
      <xdr:rowOff>31751</xdr:rowOff>
    </xdr:to>
    <xdr:sp macro="" textlink="">
      <xdr:nvSpPr>
        <xdr:cNvPr id="44" name="矩形 43"/>
        <xdr:cNvSpPr/>
      </xdr:nvSpPr>
      <xdr:spPr>
        <a:xfrm>
          <a:off x="7090833" y="8839202"/>
          <a:ext cx="1339850" cy="29844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卡啦雞排</a:t>
          </a:r>
        </a:p>
      </xdr:txBody>
    </xdr:sp>
    <xdr:clientData/>
  </xdr:twoCellAnchor>
  <xdr:twoCellAnchor>
    <xdr:from>
      <xdr:col>27</xdr:col>
      <xdr:colOff>169333</xdr:colOff>
      <xdr:row>10</xdr:row>
      <xdr:rowOff>137584</xdr:rowOff>
    </xdr:from>
    <xdr:to>
      <xdr:col>31</xdr:col>
      <xdr:colOff>201082</xdr:colOff>
      <xdr:row>11</xdr:row>
      <xdr:rowOff>137583</xdr:rowOff>
    </xdr:to>
    <xdr:sp macro="" textlink="">
      <xdr:nvSpPr>
        <xdr:cNvPr id="45" name="矩形 44"/>
        <xdr:cNvSpPr/>
      </xdr:nvSpPr>
      <xdr:spPr>
        <a:xfrm>
          <a:off x="9427633" y="2423584"/>
          <a:ext cx="1403349" cy="26669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B050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碳烤雞腿</a:t>
          </a:r>
        </a:p>
      </xdr:txBody>
    </xdr:sp>
    <xdr:clientData/>
  </xdr:twoCellAnchor>
  <xdr:twoCellAnchor>
    <xdr:from>
      <xdr:col>34</xdr:col>
      <xdr:colOff>116416</xdr:colOff>
      <xdr:row>11</xdr:row>
      <xdr:rowOff>254002</xdr:rowOff>
    </xdr:from>
    <xdr:to>
      <xdr:col>38</xdr:col>
      <xdr:colOff>243412</xdr:colOff>
      <xdr:row>13</xdr:row>
      <xdr:rowOff>10585</xdr:rowOff>
    </xdr:to>
    <xdr:sp macro="" textlink="">
      <xdr:nvSpPr>
        <xdr:cNvPr id="46" name="矩形 45"/>
        <xdr:cNvSpPr/>
      </xdr:nvSpPr>
      <xdr:spPr>
        <a:xfrm>
          <a:off x="11775016" y="2806702"/>
          <a:ext cx="1498596" cy="28998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B0F0"/>
                </a:solidFill>
                <a:prstDash val="solid"/>
              </a:ln>
              <a:solidFill>
                <a:srgbClr val="00B0F0"/>
              </a:solidFill>
              <a:effectLst/>
              <a:ea typeface="華康少女文字W7" pitchFamily="49" charset="-120"/>
            </a:rPr>
            <a:t>番茄炒蛋</a:t>
          </a:r>
        </a:p>
      </xdr:txBody>
    </xdr:sp>
    <xdr:clientData/>
  </xdr:twoCellAnchor>
  <xdr:twoCellAnchor>
    <xdr:from>
      <xdr:col>27</xdr:col>
      <xdr:colOff>52916</xdr:colOff>
      <xdr:row>28</xdr:row>
      <xdr:rowOff>63499</xdr:rowOff>
    </xdr:from>
    <xdr:to>
      <xdr:col>30</xdr:col>
      <xdr:colOff>317497</xdr:colOff>
      <xdr:row>29</xdr:row>
      <xdr:rowOff>137581</xdr:rowOff>
    </xdr:to>
    <xdr:sp macro="" textlink="">
      <xdr:nvSpPr>
        <xdr:cNvPr id="47" name="矩形 46"/>
        <xdr:cNvSpPr/>
      </xdr:nvSpPr>
      <xdr:spPr>
        <a:xfrm>
          <a:off x="9311216" y="6540499"/>
          <a:ext cx="1293281" cy="34078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 baseline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latin typeface="+mn-lt"/>
              <a:ea typeface="華康少女文字W7" pitchFamily="49" charset="-120"/>
              <a:cs typeface="+mn-cs"/>
            </a:rPr>
            <a:t>茄汁熱狗</a:t>
          </a:r>
        </a:p>
      </xdr:txBody>
    </xdr:sp>
    <xdr:clientData/>
  </xdr:twoCellAnchor>
  <xdr:twoCellAnchor>
    <xdr:from>
      <xdr:col>23</xdr:col>
      <xdr:colOff>21166</xdr:colOff>
      <xdr:row>30</xdr:row>
      <xdr:rowOff>101600</xdr:rowOff>
    </xdr:from>
    <xdr:to>
      <xdr:col>27</xdr:col>
      <xdr:colOff>25584</xdr:colOff>
      <xdr:row>31</xdr:row>
      <xdr:rowOff>169340</xdr:rowOff>
    </xdr:to>
    <xdr:sp macro="" textlink="">
      <xdr:nvSpPr>
        <xdr:cNvPr id="48" name="矩形 47"/>
        <xdr:cNvSpPr/>
      </xdr:nvSpPr>
      <xdr:spPr>
        <a:xfrm>
          <a:off x="7907866" y="7112000"/>
          <a:ext cx="1376018" cy="33444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3175">
                <a:solidFill>
                  <a:srgbClr val="FFFF00"/>
                </a:solidFill>
                <a:prstDash val="solid"/>
              </a:ln>
              <a:solidFill>
                <a:srgbClr val="00FF00"/>
              </a:solidFill>
              <a:effectLst/>
              <a:ea typeface="華康少女文字W7" pitchFamily="49" charset="-120"/>
            </a:rPr>
            <a:t>泡菜什錦鍋</a:t>
          </a:r>
        </a:p>
      </xdr:txBody>
    </xdr:sp>
    <xdr:clientData/>
  </xdr:twoCellAnchor>
  <xdr:twoCellAnchor>
    <xdr:from>
      <xdr:col>21</xdr:col>
      <xdr:colOff>201083</xdr:colOff>
      <xdr:row>42</xdr:row>
      <xdr:rowOff>211667</xdr:rowOff>
    </xdr:from>
    <xdr:to>
      <xdr:col>25</xdr:col>
      <xdr:colOff>148165</xdr:colOff>
      <xdr:row>44</xdr:row>
      <xdr:rowOff>57143</xdr:rowOff>
    </xdr:to>
    <xdr:sp macro="" textlink="">
      <xdr:nvSpPr>
        <xdr:cNvPr id="49" name="矩形 48"/>
        <xdr:cNvSpPr/>
      </xdr:nvSpPr>
      <xdr:spPr>
        <a:xfrm>
          <a:off x="7401983" y="10117667"/>
          <a:ext cx="1318682" cy="26457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ea typeface="華康少女文字W7" pitchFamily="49" charset="-120"/>
            </a:rPr>
            <a:t>珍珠腸</a:t>
          </a:r>
        </a:p>
      </xdr:txBody>
    </xdr:sp>
    <xdr:clientData/>
  </xdr:twoCellAnchor>
  <xdr:twoCellAnchor>
    <xdr:from>
      <xdr:col>21</xdr:col>
      <xdr:colOff>42332</xdr:colOff>
      <xdr:row>36</xdr:row>
      <xdr:rowOff>170390</xdr:rowOff>
    </xdr:from>
    <xdr:to>
      <xdr:col>24</xdr:col>
      <xdr:colOff>328083</xdr:colOff>
      <xdr:row>37</xdr:row>
      <xdr:rowOff>207417</xdr:rowOff>
    </xdr:to>
    <xdr:sp macro="" textlink="">
      <xdr:nvSpPr>
        <xdr:cNvPr id="51" name="矩形 50"/>
        <xdr:cNvSpPr/>
      </xdr:nvSpPr>
      <xdr:spPr>
        <a:xfrm>
          <a:off x="7243232" y="8552390"/>
          <a:ext cx="1314451" cy="22752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肉燥炒麵</a:t>
          </a:r>
        </a:p>
      </xdr:txBody>
    </xdr:sp>
    <xdr:clientData/>
  </xdr:twoCellAnchor>
  <xdr:twoCellAnchor>
    <xdr:from>
      <xdr:col>0</xdr:col>
      <xdr:colOff>31749</xdr:colOff>
      <xdr:row>30</xdr:row>
      <xdr:rowOff>21167</xdr:rowOff>
    </xdr:from>
    <xdr:to>
      <xdr:col>3</xdr:col>
      <xdr:colOff>296330</xdr:colOff>
      <xdr:row>31</xdr:row>
      <xdr:rowOff>42334</xdr:rowOff>
    </xdr:to>
    <xdr:sp macro="" textlink="">
      <xdr:nvSpPr>
        <xdr:cNvPr id="52" name="矩形 51"/>
        <xdr:cNvSpPr/>
      </xdr:nvSpPr>
      <xdr:spPr>
        <a:xfrm>
          <a:off x="31749" y="7031567"/>
          <a:ext cx="1293281" cy="28786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C000"/>
              </a:solidFill>
              <a:effectLst/>
              <a:ea typeface="華康少女文字W7" pitchFamily="49" charset="-120"/>
            </a:rPr>
            <a:t>肉圓</a:t>
          </a:r>
        </a:p>
      </xdr:txBody>
    </xdr:sp>
    <xdr:clientData/>
  </xdr:twoCellAnchor>
  <xdr:twoCellAnchor>
    <xdr:from>
      <xdr:col>26</xdr:col>
      <xdr:colOff>84667</xdr:colOff>
      <xdr:row>42</xdr:row>
      <xdr:rowOff>169332</xdr:rowOff>
    </xdr:from>
    <xdr:to>
      <xdr:col>30</xdr:col>
      <xdr:colOff>158750</xdr:colOff>
      <xdr:row>44</xdr:row>
      <xdr:rowOff>52916</xdr:rowOff>
    </xdr:to>
    <xdr:sp macro="" textlink="">
      <xdr:nvSpPr>
        <xdr:cNvPr id="53" name="矩形 52"/>
        <xdr:cNvSpPr/>
      </xdr:nvSpPr>
      <xdr:spPr>
        <a:xfrm>
          <a:off x="9000067" y="10075332"/>
          <a:ext cx="1445683" cy="30268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3366FF"/>
                </a:solidFill>
                <a:prstDash val="solid"/>
              </a:ln>
              <a:solidFill>
                <a:srgbClr val="00B0F0"/>
              </a:solidFill>
              <a:effectLst/>
              <a:ea typeface="華康少女文字W7" pitchFamily="49" charset="-120"/>
            </a:rPr>
            <a:t>里肌豬排</a:t>
          </a:r>
        </a:p>
      </xdr:txBody>
    </xdr:sp>
    <xdr:clientData/>
  </xdr:twoCellAnchor>
  <xdr:twoCellAnchor>
    <xdr:from>
      <xdr:col>4</xdr:col>
      <xdr:colOff>42338</xdr:colOff>
      <xdr:row>3</xdr:row>
      <xdr:rowOff>253999</xdr:rowOff>
    </xdr:from>
    <xdr:to>
      <xdr:col>7</xdr:col>
      <xdr:colOff>296337</xdr:colOff>
      <xdr:row>5</xdr:row>
      <xdr:rowOff>42332</xdr:rowOff>
    </xdr:to>
    <xdr:sp macro="" textlink="">
      <xdr:nvSpPr>
        <xdr:cNvPr id="54" name="矩形 53"/>
        <xdr:cNvSpPr/>
      </xdr:nvSpPr>
      <xdr:spPr>
        <a:xfrm>
          <a:off x="1413938" y="977899"/>
          <a:ext cx="1282699" cy="32173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咖哩雞</a:t>
          </a:r>
        </a:p>
      </xdr:txBody>
    </xdr:sp>
    <xdr:clientData/>
  </xdr:twoCellAnchor>
  <xdr:twoCellAnchor>
    <xdr:from>
      <xdr:col>40</xdr:col>
      <xdr:colOff>116415</xdr:colOff>
      <xdr:row>4</xdr:row>
      <xdr:rowOff>127000</xdr:rowOff>
    </xdr:from>
    <xdr:to>
      <xdr:col>44</xdr:col>
      <xdr:colOff>74082</xdr:colOff>
      <xdr:row>5</xdr:row>
      <xdr:rowOff>161178</xdr:rowOff>
    </xdr:to>
    <xdr:sp macro="" textlink="">
      <xdr:nvSpPr>
        <xdr:cNvPr id="55" name="矩形 54"/>
        <xdr:cNvSpPr/>
      </xdr:nvSpPr>
      <xdr:spPr>
        <a:xfrm>
          <a:off x="13832415" y="1117600"/>
          <a:ext cx="1329267" cy="30087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京都排骨</a:t>
          </a:r>
        </a:p>
      </xdr:txBody>
    </xdr:sp>
    <xdr:clientData/>
  </xdr:twoCellAnchor>
  <xdr:twoCellAnchor>
    <xdr:from>
      <xdr:col>26</xdr:col>
      <xdr:colOff>296333</xdr:colOff>
      <xdr:row>22</xdr:row>
      <xdr:rowOff>127002</xdr:rowOff>
    </xdr:from>
    <xdr:to>
      <xdr:col>31</xdr:col>
      <xdr:colOff>190499</xdr:colOff>
      <xdr:row>23</xdr:row>
      <xdr:rowOff>127000</xdr:rowOff>
    </xdr:to>
    <xdr:sp macro="" textlink="">
      <xdr:nvSpPr>
        <xdr:cNvPr id="56" name="矩形 55"/>
        <xdr:cNvSpPr/>
      </xdr:nvSpPr>
      <xdr:spPr>
        <a:xfrm>
          <a:off x="9211733" y="5308602"/>
          <a:ext cx="1608666" cy="26669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0000FF"/>
                </a:solidFill>
                <a:prstDash val="solid"/>
              </a:ln>
              <a:solidFill>
                <a:srgbClr val="3366FF"/>
              </a:solidFill>
              <a:effectLst/>
              <a:latin typeface="+mn-lt"/>
              <a:ea typeface="華康少女文字W7" pitchFamily="49" charset="-120"/>
              <a:cs typeface="+mn-cs"/>
            </a:rPr>
            <a:t>起司焗洋芋</a:t>
          </a:r>
        </a:p>
      </xdr:txBody>
    </xdr:sp>
    <xdr:clientData/>
  </xdr:twoCellAnchor>
  <xdr:twoCellAnchor>
    <xdr:from>
      <xdr:col>12</xdr:col>
      <xdr:colOff>5</xdr:colOff>
      <xdr:row>19</xdr:row>
      <xdr:rowOff>253999</xdr:rowOff>
    </xdr:from>
    <xdr:to>
      <xdr:col>16</xdr:col>
      <xdr:colOff>21170</xdr:colOff>
      <xdr:row>21</xdr:row>
      <xdr:rowOff>21167</xdr:rowOff>
    </xdr:to>
    <xdr:sp macro="" textlink="">
      <xdr:nvSpPr>
        <xdr:cNvPr id="57" name="矩形 56"/>
        <xdr:cNvSpPr/>
      </xdr:nvSpPr>
      <xdr:spPr>
        <a:xfrm>
          <a:off x="4064005" y="4593166"/>
          <a:ext cx="1375832" cy="29633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雞米花</a:t>
          </a:r>
        </a:p>
      </xdr:txBody>
    </xdr:sp>
    <xdr:clientData/>
  </xdr:twoCellAnchor>
  <xdr:twoCellAnchor>
    <xdr:from>
      <xdr:col>0</xdr:col>
      <xdr:colOff>0</xdr:colOff>
      <xdr:row>38</xdr:row>
      <xdr:rowOff>232834</xdr:rowOff>
    </xdr:from>
    <xdr:to>
      <xdr:col>4</xdr:col>
      <xdr:colOff>0</xdr:colOff>
      <xdr:row>40</xdr:row>
      <xdr:rowOff>10584</xdr:rowOff>
    </xdr:to>
    <xdr:sp macro="" textlink="">
      <xdr:nvSpPr>
        <xdr:cNvPr id="58" name="矩形 57"/>
        <xdr:cNvSpPr/>
      </xdr:nvSpPr>
      <xdr:spPr>
        <a:xfrm>
          <a:off x="0" y="9072034"/>
          <a:ext cx="1371600" cy="31115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6350">
                <a:solidFill>
                  <a:srgbClr val="FFFF00"/>
                </a:solidFill>
                <a:prstDash val="solid"/>
              </a:ln>
              <a:solidFill>
                <a:srgbClr val="FFC000"/>
              </a:solidFill>
              <a:effectLst/>
              <a:ea typeface="華康少女文字W7" pitchFamily="49" charset="-120"/>
            </a:rPr>
            <a:t>焗烤洋芋</a:t>
          </a:r>
        </a:p>
      </xdr:txBody>
    </xdr:sp>
    <xdr:clientData/>
  </xdr:twoCellAnchor>
  <xdr:twoCellAnchor>
    <xdr:from>
      <xdr:col>35</xdr:col>
      <xdr:colOff>116411</xdr:colOff>
      <xdr:row>17</xdr:row>
      <xdr:rowOff>95250</xdr:rowOff>
    </xdr:from>
    <xdr:to>
      <xdr:col>39</xdr:col>
      <xdr:colOff>222247</xdr:colOff>
      <xdr:row>19</xdr:row>
      <xdr:rowOff>74083</xdr:rowOff>
    </xdr:to>
    <xdr:sp macro="" textlink="">
      <xdr:nvSpPr>
        <xdr:cNvPr id="59" name="矩形 58"/>
        <xdr:cNvSpPr/>
      </xdr:nvSpPr>
      <xdr:spPr>
        <a:xfrm>
          <a:off x="12117911" y="4133850"/>
          <a:ext cx="1477436" cy="32173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3175">
                <a:solidFill>
                  <a:srgbClr val="FFFF00"/>
                </a:solidFill>
                <a:prstDash val="solid"/>
              </a:ln>
              <a:solidFill>
                <a:srgbClr val="00FF00"/>
              </a:solidFill>
              <a:effectLst/>
              <a:ea typeface="華康少女文字W7" pitchFamily="49" charset="-120"/>
            </a:rPr>
            <a:t>雲吞魚蛋佐白菜</a:t>
          </a:r>
        </a:p>
      </xdr:txBody>
    </xdr:sp>
    <xdr:clientData/>
  </xdr:twoCellAnchor>
  <xdr:twoCellAnchor>
    <xdr:from>
      <xdr:col>32</xdr:col>
      <xdr:colOff>137584</xdr:colOff>
      <xdr:row>22</xdr:row>
      <xdr:rowOff>42334</xdr:rowOff>
    </xdr:from>
    <xdr:to>
      <xdr:col>35</xdr:col>
      <xdr:colOff>254000</xdr:colOff>
      <xdr:row>23</xdr:row>
      <xdr:rowOff>31750</xdr:rowOff>
    </xdr:to>
    <xdr:sp macro="" textlink="">
      <xdr:nvSpPr>
        <xdr:cNvPr id="60" name="矩形 59"/>
        <xdr:cNvSpPr/>
      </xdr:nvSpPr>
      <xdr:spPr>
        <a:xfrm>
          <a:off x="11110384" y="5223934"/>
          <a:ext cx="1145116" cy="25611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珍珠腸</a:t>
          </a:r>
        </a:p>
      </xdr:txBody>
    </xdr:sp>
    <xdr:clientData/>
  </xdr:twoCellAnchor>
  <xdr:twoCellAnchor>
    <xdr:from>
      <xdr:col>33</xdr:col>
      <xdr:colOff>31747</xdr:colOff>
      <xdr:row>31</xdr:row>
      <xdr:rowOff>190499</xdr:rowOff>
    </xdr:from>
    <xdr:to>
      <xdr:col>36</xdr:col>
      <xdr:colOff>296332</xdr:colOff>
      <xdr:row>32</xdr:row>
      <xdr:rowOff>201079</xdr:rowOff>
    </xdr:to>
    <xdr:sp macro="" textlink="">
      <xdr:nvSpPr>
        <xdr:cNvPr id="61" name="矩形 60"/>
        <xdr:cNvSpPr/>
      </xdr:nvSpPr>
      <xdr:spPr>
        <a:xfrm>
          <a:off x="11347447" y="7467599"/>
          <a:ext cx="1293285" cy="27728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3366FF"/>
                </a:solidFill>
                <a:prstDash val="solid"/>
              </a:ln>
              <a:solidFill>
                <a:srgbClr val="00B0F0"/>
              </a:solidFill>
              <a:effectLst/>
              <a:latin typeface="+mn-lt"/>
              <a:ea typeface="華康少女文字W7" pitchFamily="49" charset="-120"/>
              <a:cs typeface="+mn-cs"/>
            </a:rPr>
            <a:t>花枝丸</a:t>
          </a:r>
        </a:p>
      </xdr:txBody>
    </xdr:sp>
    <xdr:clientData/>
  </xdr:twoCellAnchor>
  <xdr:twoCellAnchor>
    <xdr:from>
      <xdr:col>22</xdr:col>
      <xdr:colOff>52918</xdr:colOff>
      <xdr:row>0</xdr:row>
      <xdr:rowOff>31752</xdr:rowOff>
    </xdr:from>
    <xdr:to>
      <xdr:col>26</xdr:col>
      <xdr:colOff>285752</xdr:colOff>
      <xdr:row>1</xdr:row>
      <xdr:rowOff>137582</xdr:rowOff>
    </xdr:to>
    <xdr:sp macro="" textlink="">
      <xdr:nvSpPr>
        <xdr:cNvPr id="62" name="矩形 61"/>
        <xdr:cNvSpPr/>
      </xdr:nvSpPr>
      <xdr:spPr>
        <a:xfrm>
          <a:off x="7596718" y="31752"/>
          <a:ext cx="1604434" cy="29633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3366FF"/>
                </a:solidFill>
                <a:prstDash val="solid"/>
              </a:ln>
              <a:solidFill>
                <a:srgbClr val="00B0F0"/>
              </a:solidFill>
              <a:effectLst/>
              <a:ea typeface="華康少女文字W7" pitchFamily="49" charset="-120"/>
            </a:rPr>
            <a:t>茄汁熱狗</a:t>
          </a:r>
        </a:p>
      </xdr:txBody>
    </xdr:sp>
    <xdr:clientData/>
  </xdr:twoCellAnchor>
  <xdr:twoCellAnchor>
    <xdr:from>
      <xdr:col>15</xdr:col>
      <xdr:colOff>328080</xdr:colOff>
      <xdr:row>28</xdr:row>
      <xdr:rowOff>243419</xdr:rowOff>
    </xdr:from>
    <xdr:to>
      <xdr:col>19</xdr:col>
      <xdr:colOff>328081</xdr:colOff>
      <xdr:row>30</xdr:row>
      <xdr:rowOff>13014</xdr:rowOff>
    </xdr:to>
    <xdr:sp macro="" textlink="">
      <xdr:nvSpPr>
        <xdr:cNvPr id="63" name="矩形 62"/>
        <xdr:cNvSpPr/>
      </xdr:nvSpPr>
      <xdr:spPr>
        <a:xfrm>
          <a:off x="5471580" y="6720419"/>
          <a:ext cx="1371601" cy="30299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黃金雞排</a:t>
          </a:r>
        </a:p>
      </xdr:txBody>
    </xdr:sp>
    <xdr:clientData/>
  </xdr:twoCellAnchor>
  <xdr:twoCellAnchor>
    <xdr:from>
      <xdr:col>26</xdr:col>
      <xdr:colOff>190503</xdr:colOff>
      <xdr:row>23</xdr:row>
      <xdr:rowOff>206373</xdr:rowOff>
    </xdr:from>
    <xdr:to>
      <xdr:col>30</xdr:col>
      <xdr:colOff>42328</xdr:colOff>
      <xdr:row>24</xdr:row>
      <xdr:rowOff>211667</xdr:rowOff>
    </xdr:to>
    <xdr:sp macro="" textlink="">
      <xdr:nvSpPr>
        <xdr:cNvPr id="64" name="矩形 63"/>
        <xdr:cNvSpPr/>
      </xdr:nvSpPr>
      <xdr:spPr>
        <a:xfrm>
          <a:off x="9105903" y="5654673"/>
          <a:ext cx="1223425" cy="27199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chemeClr val="accent4"/>
              </a:solidFill>
              <a:effectLst/>
              <a:ea typeface="華康少女文字W7" pitchFamily="49" charset="-120"/>
            </a:rPr>
            <a:t>甜不辣</a:t>
          </a:r>
        </a:p>
      </xdr:txBody>
    </xdr:sp>
    <xdr:clientData/>
  </xdr:twoCellAnchor>
  <xdr:twoCellAnchor>
    <xdr:from>
      <xdr:col>25</xdr:col>
      <xdr:colOff>84672</xdr:colOff>
      <xdr:row>11</xdr:row>
      <xdr:rowOff>148164</xdr:rowOff>
    </xdr:from>
    <xdr:to>
      <xdr:col>29</xdr:col>
      <xdr:colOff>275174</xdr:colOff>
      <xdr:row>12</xdr:row>
      <xdr:rowOff>175681</xdr:rowOff>
    </xdr:to>
    <xdr:sp macro="" textlink="">
      <xdr:nvSpPr>
        <xdr:cNvPr id="65" name="矩形 64"/>
        <xdr:cNvSpPr/>
      </xdr:nvSpPr>
      <xdr:spPr>
        <a:xfrm>
          <a:off x="8657172" y="2700864"/>
          <a:ext cx="1562102" cy="29421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99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焗烤總匯</a:t>
          </a:r>
        </a:p>
      </xdr:txBody>
    </xdr:sp>
    <xdr:clientData/>
  </xdr:twoCellAnchor>
  <xdr:twoCellAnchor>
    <xdr:from>
      <xdr:col>34</xdr:col>
      <xdr:colOff>285751</xdr:colOff>
      <xdr:row>33</xdr:row>
      <xdr:rowOff>10582</xdr:rowOff>
    </xdr:from>
    <xdr:to>
      <xdr:col>38</xdr:col>
      <xdr:colOff>317502</xdr:colOff>
      <xdr:row>34</xdr:row>
      <xdr:rowOff>10580</xdr:rowOff>
    </xdr:to>
    <xdr:sp macro="" textlink="">
      <xdr:nvSpPr>
        <xdr:cNvPr id="66" name="矩形 65"/>
        <xdr:cNvSpPr/>
      </xdr:nvSpPr>
      <xdr:spPr>
        <a:xfrm>
          <a:off x="11944351" y="7821082"/>
          <a:ext cx="1403351" cy="26669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黃金薯餅</a:t>
          </a:r>
          <a:endParaRPr lang="en-US" altLang="zh-TW" sz="2000" b="0" cap="none" spc="0">
            <a:ln w="12700">
              <a:solidFill>
                <a:schemeClr val="accent3"/>
              </a:solidFill>
              <a:prstDash val="solid"/>
            </a:ln>
            <a:solidFill>
              <a:srgbClr val="00B050"/>
            </a:solidFill>
            <a:effectLst/>
            <a:ea typeface="華康少女文字W7" pitchFamily="49" charset="-120"/>
          </a:endParaRPr>
        </a:p>
      </xdr:txBody>
    </xdr:sp>
    <xdr:clientData/>
  </xdr:twoCellAnchor>
  <xdr:twoCellAnchor>
    <xdr:from>
      <xdr:col>25</xdr:col>
      <xdr:colOff>74082</xdr:colOff>
      <xdr:row>32</xdr:row>
      <xdr:rowOff>190499</xdr:rowOff>
    </xdr:from>
    <xdr:to>
      <xdr:col>29</xdr:col>
      <xdr:colOff>10583</xdr:colOff>
      <xdr:row>33</xdr:row>
      <xdr:rowOff>214095</xdr:rowOff>
    </xdr:to>
    <xdr:sp macro="" textlink="">
      <xdr:nvSpPr>
        <xdr:cNvPr id="67" name="矩形 66"/>
        <xdr:cNvSpPr/>
      </xdr:nvSpPr>
      <xdr:spPr>
        <a:xfrm>
          <a:off x="8646582" y="7734299"/>
          <a:ext cx="1308101" cy="29029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炙燒雞排</a:t>
          </a:r>
        </a:p>
      </xdr:txBody>
    </xdr:sp>
    <xdr:clientData/>
  </xdr:twoCellAnchor>
  <xdr:twoCellAnchor>
    <xdr:from>
      <xdr:col>35</xdr:col>
      <xdr:colOff>328085</xdr:colOff>
      <xdr:row>9</xdr:row>
      <xdr:rowOff>31751</xdr:rowOff>
    </xdr:from>
    <xdr:to>
      <xdr:col>39</xdr:col>
      <xdr:colOff>254000</xdr:colOff>
      <xdr:row>10</xdr:row>
      <xdr:rowOff>127007</xdr:rowOff>
    </xdr:to>
    <xdr:sp macro="" textlink="">
      <xdr:nvSpPr>
        <xdr:cNvPr id="68" name="矩形 67"/>
        <xdr:cNvSpPr/>
      </xdr:nvSpPr>
      <xdr:spPr>
        <a:xfrm>
          <a:off x="12329585" y="2127251"/>
          <a:ext cx="1297515" cy="28575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泡菜燒肉</a:t>
          </a:r>
        </a:p>
      </xdr:txBody>
    </xdr:sp>
    <xdr:clientData/>
  </xdr:twoCellAnchor>
  <xdr:twoCellAnchor>
    <xdr:from>
      <xdr:col>20</xdr:col>
      <xdr:colOff>296330</xdr:colOff>
      <xdr:row>29</xdr:row>
      <xdr:rowOff>21166</xdr:rowOff>
    </xdr:from>
    <xdr:to>
      <xdr:col>24</xdr:col>
      <xdr:colOff>105834</xdr:colOff>
      <xdr:row>30</xdr:row>
      <xdr:rowOff>10581</xdr:rowOff>
    </xdr:to>
    <xdr:sp macro="" textlink="">
      <xdr:nvSpPr>
        <xdr:cNvPr id="69" name="矩形 68"/>
        <xdr:cNvSpPr/>
      </xdr:nvSpPr>
      <xdr:spPr>
        <a:xfrm>
          <a:off x="7154330" y="6764866"/>
          <a:ext cx="1181104" cy="25611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3366FF"/>
                </a:solidFill>
                <a:prstDash val="solid"/>
              </a:ln>
              <a:solidFill>
                <a:srgbClr val="00B0F0"/>
              </a:solidFill>
              <a:effectLst/>
              <a:ea typeface="華康少女文字W7" pitchFamily="49" charset="-120"/>
            </a:rPr>
            <a:t>鍋貼</a:t>
          </a:r>
        </a:p>
      </xdr:txBody>
    </xdr:sp>
    <xdr:clientData/>
  </xdr:twoCellAnchor>
  <xdr:twoCellAnchor>
    <xdr:from>
      <xdr:col>26</xdr:col>
      <xdr:colOff>42335</xdr:colOff>
      <xdr:row>34</xdr:row>
      <xdr:rowOff>31747</xdr:rowOff>
    </xdr:from>
    <xdr:to>
      <xdr:col>29</xdr:col>
      <xdr:colOff>328083</xdr:colOff>
      <xdr:row>36</xdr:row>
      <xdr:rowOff>42331</xdr:rowOff>
    </xdr:to>
    <xdr:sp macro="" textlink="">
      <xdr:nvSpPr>
        <xdr:cNvPr id="70" name="矩形 69"/>
        <xdr:cNvSpPr/>
      </xdr:nvSpPr>
      <xdr:spPr>
        <a:xfrm>
          <a:off x="8957735" y="8108947"/>
          <a:ext cx="1314448" cy="31538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香酥雞排</a:t>
          </a:r>
        </a:p>
      </xdr:txBody>
    </xdr:sp>
    <xdr:clientData/>
  </xdr:twoCellAnchor>
  <xdr:twoCellAnchor>
    <xdr:from>
      <xdr:col>4</xdr:col>
      <xdr:colOff>1</xdr:colOff>
      <xdr:row>39</xdr:row>
      <xdr:rowOff>10585</xdr:rowOff>
    </xdr:from>
    <xdr:to>
      <xdr:col>7</xdr:col>
      <xdr:colOff>328083</xdr:colOff>
      <xdr:row>40</xdr:row>
      <xdr:rowOff>55350</xdr:rowOff>
    </xdr:to>
    <xdr:sp macro="" textlink="">
      <xdr:nvSpPr>
        <xdr:cNvPr id="71" name="矩形 70"/>
        <xdr:cNvSpPr/>
      </xdr:nvSpPr>
      <xdr:spPr>
        <a:xfrm>
          <a:off x="1371601" y="9116485"/>
          <a:ext cx="1356782" cy="31146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地瓜條</a:t>
          </a:r>
        </a:p>
      </xdr:txBody>
    </xdr:sp>
    <xdr:clientData/>
  </xdr:twoCellAnchor>
  <xdr:twoCellAnchor>
    <xdr:from>
      <xdr:col>29</xdr:col>
      <xdr:colOff>148164</xdr:colOff>
      <xdr:row>7</xdr:row>
      <xdr:rowOff>42332</xdr:rowOff>
    </xdr:from>
    <xdr:to>
      <xdr:col>33</xdr:col>
      <xdr:colOff>63496</xdr:colOff>
      <xdr:row>9</xdr:row>
      <xdr:rowOff>19049</xdr:rowOff>
    </xdr:to>
    <xdr:sp macro="" textlink="">
      <xdr:nvSpPr>
        <xdr:cNvPr id="72" name="矩形 71"/>
        <xdr:cNvSpPr/>
      </xdr:nvSpPr>
      <xdr:spPr>
        <a:xfrm>
          <a:off x="10092264" y="1833032"/>
          <a:ext cx="1286932" cy="28151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635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ea typeface="華康少女文字W7" pitchFamily="49" charset="-120"/>
            </a:rPr>
            <a:t>鳥蛋滷味</a:t>
          </a:r>
        </a:p>
      </xdr:txBody>
    </xdr:sp>
    <xdr:clientData/>
  </xdr:twoCellAnchor>
  <xdr:twoCellAnchor>
    <xdr:from>
      <xdr:col>21</xdr:col>
      <xdr:colOff>95248</xdr:colOff>
      <xdr:row>16</xdr:row>
      <xdr:rowOff>10582</xdr:rowOff>
    </xdr:from>
    <xdr:to>
      <xdr:col>25</xdr:col>
      <xdr:colOff>10580</xdr:colOff>
      <xdr:row>17</xdr:row>
      <xdr:rowOff>135465</xdr:rowOff>
    </xdr:to>
    <xdr:sp macro="" textlink="">
      <xdr:nvSpPr>
        <xdr:cNvPr id="73" name="矩形 72"/>
        <xdr:cNvSpPr/>
      </xdr:nvSpPr>
      <xdr:spPr>
        <a:xfrm>
          <a:off x="7296148" y="3896782"/>
          <a:ext cx="1286932" cy="27728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FF00"/>
              </a:solidFill>
              <a:effectLst/>
              <a:ea typeface="華康少女文字W7" pitchFamily="49" charset="-120"/>
            </a:rPr>
            <a:t>椒麻滷味</a:t>
          </a:r>
        </a:p>
      </xdr:txBody>
    </xdr:sp>
    <xdr:clientData/>
  </xdr:twoCellAnchor>
  <xdr:twoCellAnchor>
    <xdr:from>
      <xdr:col>31</xdr:col>
      <xdr:colOff>275169</xdr:colOff>
      <xdr:row>15</xdr:row>
      <xdr:rowOff>10582</xdr:rowOff>
    </xdr:from>
    <xdr:to>
      <xdr:col>35</xdr:col>
      <xdr:colOff>95253</xdr:colOff>
      <xdr:row>16</xdr:row>
      <xdr:rowOff>21166</xdr:rowOff>
    </xdr:to>
    <xdr:sp macro="" textlink="">
      <xdr:nvSpPr>
        <xdr:cNvPr id="74" name="矩形 73"/>
        <xdr:cNvSpPr/>
      </xdr:nvSpPr>
      <xdr:spPr>
        <a:xfrm>
          <a:off x="10905069" y="3630082"/>
          <a:ext cx="1191684" cy="27728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latin typeface="+mn-lt"/>
              <a:ea typeface="華康少女文字W7" pitchFamily="49" charset="-120"/>
              <a:cs typeface="+mn-cs"/>
            </a:rPr>
            <a:t>雞塊</a:t>
          </a:r>
        </a:p>
      </xdr:txBody>
    </xdr:sp>
    <xdr:clientData/>
  </xdr:twoCellAnchor>
  <xdr:twoCellAnchor>
    <xdr:from>
      <xdr:col>34</xdr:col>
      <xdr:colOff>328080</xdr:colOff>
      <xdr:row>41</xdr:row>
      <xdr:rowOff>31750</xdr:rowOff>
    </xdr:from>
    <xdr:to>
      <xdr:col>38</xdr:col>
      <xdr:colOff>243413</xdr:colOff>
      <xdr:row>42</xdr:row>
      <xdr:rowOff>40217</xdr:rowOff>
    </xdr:to>
    <xdr:sp macro="" textlink="">
      <xdr:nvSpPr>
        <xdr:cNvPr id="75" name="矩形 74"/>
        <xdr:cNvSpPr/>
      </xdr:nvSpPr>
      <xdr:spPr>
        <a:xfrm>
          <a:off x="11986680" y="9671050"/>
          <a:ext cx="1286933" cy="27516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丹麥饅頭</a:t>
          </a:r>
        </a:p>
      </xdr:txBody>
    </xdr:sp>
    <xdr:clientData/>
  </xdr:twoCellAnchor>
  <xdr:twoCellAnchor>
    <xdr:from>
      <xdr:col>31</xdr:col>
      <xdr:colOff>328083</xdr:colOff>
      <xdr:row>24</xdr:row>
      <xdr:rowOff>211658</xdr:rowOff>
    </xdr:from>
    <xdr:to>
      <xdr:col>35</xdr:col>
      <xdr:colOff>253999</xdr:colOff>
      <xdr:row>26</xdr:row>
      <xdr:rowOff>84664</xdr:rowOff>
    </xdr:to>
    <xdr:sp macro="" textlink="">
      <xdr:nvSpPr>
        <xdr:cNvPr id="76" name="矩形 75"/>
        <xdr:cNvSpPr/>
      </xdr:nvSpPr>
      <xdr:spPr>
        <a:xfrm>
          <a:off x="10957983" y="5926658"/>
          <a:ext cx="1297516" cy="29210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檸檬雞柳</a:t>
          </a:r>
        </a:p>
      </xdr:txBody>
    </xdr:sp>
    <xdr:clientData/>
  </xdr:twoCellAnchor>
  <xdr:twoCellAnchor>
    <xdr:from>
      <xdr:col>35</xdr:col>
      <xdr:colOff>317496</xdr:colOff>
      <xdr:row>4</xdr:row>
      <xdr:rowOff>222247</xdr:rowOff>
    </xdr:from>
    <xdr:to>
      <xdr:col>39</xdr:col>
      <xdr:colOff>95245</xdr:colOff>
      <xdr:row>5</xdr:row>
      <xdr:rowOff>211663</xdr:rowOff>
    </xdr:to>
    <xdr:sp macro="" textlink="">
      <xdr:nvSpPr>
        <xdr:cNvPr id="77" name="矩形 76"/>
        <xdr:cNvSpPr/>
      </xdr:nvSpPr>
      <xdr:spPr>
        <a:xfrm>
          <a:off x="12318996" y="1212847"/>
          <a:ext cx="1149349" cy="25611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香腸</a:t>
          </a:r>
        </a:p>
      </xdr:txBody>
    </xdr:sp>
    <xdr:clientData/>
  </xdr:twoCellAnchor>
  <xdr:twoCellAnchor>
    <xdr:from>
      <xdr:col>38</xdr:col>
      <xdr:colOff>10586</xdr:colOff>
      <xdr:row>30</xdr:row>
      <xdr:rowOff>243417</xdr:rowOff>
    </xdr:from>
    <xdr:to>
      <xdr:col>42</xdr:col>
      <xdr:colOff>201083</xdr:colOff>
      <xdr:row>31</xdr:row>
      <xdr:rowOff>222249</xdr:rowOff>
    </xdr:to>
    <xdr:sp macro="" textlink="">
      <xdr:nvSpPr>
        <xdr:cNvPr id="78" name="矩形 77"/>
        <xdr:cNvSpPr/>
      </xdr:nvSpPr>
      <xdr:spPr>
        <a:xfrm>
          <a:off x="13040786" y="7253817"/>
          <a:ext cx="1562097" cy="24553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6350">
                <a:solidFill>
                  <a:srgbClr val="FFFF00"/>
                </a:solidFill>
                <a:prstDash val="solid"/>
              </a:ln>
              <a:solidFill>
                <a:schemeClr val="accent4"/>
              </a:solidFill>
              <a:effectLst/>
              <a:ea typeface="華康少女文字W7" pitchFamily="49" charset="-120"/>
            </a:rPr>
            <a:t>芋香白玉露</a:t>
          </a:r>
        </a:p>
      </xdr:txBody>
    </xdr:sp>
    <xdr:clientData/>
  </xdr:twoCellAnchor>
  <xdr:twoCellAnchor>
    <xdr:from>
      <xdr:col>31</xdr:col>
      <xdr:colOff>95249</xdr:colOff>
      <xdr:row>27</xdr:row>
      <xdr:rowOff>52916</xdr:rowOff>
    </xdr:from>
    <xdr:to>
      <xdr:col>35</xdr:col>
      <xdr:colOff>328085</xdr:colOff>
      <xdr:row>28</xdr:row>
      <xdr:rowOff>129425</xdr:rowOff>
    </xdr:to>
    <xdr:sp macro="" textlink="">
      <xdr:nvSpPr>
        <xdr:cNvPr id="79" name="矩形 78"/>
        <xdr:cNvSpPr/>
      </xdr:nvSpPr>
      <xdr:spPr>
        <a:xfrm>
          <a:off x="10725149" y="6339416"/>
          <a:ext cx="1604436" cy="26700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黃金咖哩餃</a:t>
          </a:r>
        </a:p>
      </xdr:txBody>
    </xdr:sp>
    <xdr:clientData/>
  </xdr:twoCellAnchor>
  <xdr:twoCellAnchor>
    <xdr:from>
      <xdr:col>28</xdr:col>
      <xdr:colOff>74083</xdr:colOff>
      <xdr:row>46</xdr:row>
      <xdr:rowOff>10584</xdr:rowOff>
    </xdr:from>
    <xdr:to>
      <xdr:col>31</xdr:col>
      <xdr:colOff>328082</xdr:colOff>
      <xdr:row>47</xdr:row>
      <xdr:rowOff>82550</xdr:rowOff>
    </xdr:to>
    <xdr:sp macro="" textlink="">
      <xdr:nvSpPr>
        <xdr:cNvPr id="80" name="矩形 79"/>
        <xdr:cNvSpPr/>
      </xdr:nvSpPr>
      <xdr:spPr>
        <a:xfrm>
          <a:off x="9675283" y="10888134"/>
          <a:ext cx="1282699" cy="27199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滷蛋</a:t>
          </a:r>
        </a:p>
      </xdr:txBody>
    </xdr:sp>
    <xdr:clientData/>
  </xdr:twoCellAnchor>
  <xdr:twoCellAnchor>
    <xdr:from>
      <xdr:col>37</xdr:col>
      <xdr:colOff>275166</xdr:colOff>
      <xdr:row>24</xdr:row>
      <xdr:rowOff>31751</xdr:rowOff>
    </xdr:from>
    <xdr:to>
      <xdr:col>42</xdr:col>
      <xdr:colOff>179918</xdr:colOff>
      <xdr:row>25</xdr:row>
      <xdr:rowOff>74082</xdr:rowOff>
    </xdr:to>
    <xdr:sp macro="" textlink="">
      <xdr:nvSpPr>
        <xdr:cNvPr id="81" name="矩形 80"/>
        <xdr:cNvSpPr/>
      </xdr:nvSpPr>
      <xdr:spPr>
        <a:xfrm>
          <a:off x="12962466" y="5746751"/>
          <a:ext cx="1619252" cy="30903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ea typeface="華康少女文字W7" pitchFamily="49" charset="-120"/>
            </a:rPr>
            <a:t>濃香冬瓜茶</a:t>
          </a:r>
        </a:p>
      </xdr:txBody>
    </xdr:sp>
    <xdr:clientData/>
  </xdr:twoCellAnchor>
  <xdr:twoCellAnchor>
    <xdr:from>
      <xdr:col>37</xdr:col>
      <xdr:colOff>285750</xdr:colOff>
      <xdr:row>29</xdr:row>
      <xdr:rowOff>148167</xdr:rowOff>
    </xdr:from>
    <xdr:to>
      <xdr:col>42</xdr:col>
      <xdr:colOff>74083</xdr:colOff>
      <xdr:row>30</xdr:row>
      <xdr:rowOff>137582</xdr:rowOff>
    </xdr:to>
    <xdr:sp macro="" textlink="">
      <xdr:nvSpPr>
        <xdr:cNvPr id="82" name="矩形 81"/>
        <xdr:cNvSpPr/>
      </xdr:nvSpPr>
      <xdr:spPr>
        <a:xfrm>
          <a:off x="12973050" y="6891867"/>
          <a:ext cx="1502833" cy="25611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ea typeface="華康少女文字W7" pitchFamily="49" charset="-120"/>
            </a:rPr>
            <a:t>冬瓜粉圓</a:t>
          </a:r>
        </a:p>
      </xdr:txBody>
    </xdr:sp>
    <xdr:clientData/>
  </xdr:twoCellAnchor>
  <xdr:twoCellAnchor>
    <xdr:from>
      <xdr:col>38</xdr:col>
      <xdr:colOff>42334</xdr:colOff>
      <xdr:row>26</xdr:row>
      <xdr:rowOff>52917</xdr:rowOff>
    </xdr:from>
    <xdr:to>
      <xdr:col>42</xdr:col>
      <xdr:colOff>169333</xdr:colOff>
      <xdr:row>27</xdr:row>
      <xdr:rowOff>158749</xdr:rowOff>
    </xdr:to>
    <xdr:sp macro="" textlink="">
      <xdr:nvSpPr>
        <xdr:cNvPr id="83" name="矩形 82"/>
        <xdr:cNvSpPr/>
      </xdr:nvSpPr>
      <xdr:spPr>
        <a:xfrm>
          <a:off x="13072534" y="6187017"/>
          <a:ext cx="1498599" cy="25823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ea typeface="華康少女文字W7" pitchFamily="49" charset="-120"/>
            </a:rPr>
            <a:t>綠豆粉圓</a:t>
          </a:r>
        </a:p>
      </xdr:txBody>
    </xdr:sp>
    <xdr:clientData/>
  </xdr:twoCellAnchor>
  <xdr:twoCellAnchor>
    <xdr:from>
      <xdr:col>20</xdr:col>
      <xdr:colOff>148171</xdr:colOff>
      <xdr:row>34</xdr:row>
      <xdr:rowOff>116416</xdr:rowOff>
    </xdr:from>
    <xdr:to>
      <xdr:col>24</xdr:col>
      <xdr:colOff>317504</xdr:colOff>
      <xdr:row>36</xdr:row>
      <xdr:rowOff>105834</xdr:rowOff>
    </xdr:to>
    <xdr:sp macro="" textlink="">
      <xdr:nvSpPr>
        <xdr:cNvPr id="84" name="矩形 83"/>
        <xdr:cNvSpPr/>
      </xdr:nvSpPr>
      <xdr:spPr>
        <a:xfrm>
          <a:off x="7006171" y="8193616"/>
          <a:ext cx="1540933" cy="29421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00B0F0"/>
                </a:solidFill>
                <a:prstDash val="solid"/>
              </a:ln>
              <a:solidFill>
                <a:srgbClr val="0070C0"/>
              </a:solidFill>
              <a:effectLst/>
              <a:ea typeface="華康少女文字W7" pitchFamily="49" charset="-120"/>
            </a:rPr>
            <a:t>炭烤雞腿</a:t>
          </a:r>
        </a:p>
      </xdr:txBody>
    </xdr:sp>
    <xdr:clientData/>
  </xdr:twoCellAnchor>
  <xdr:twoCellAnchor>
    <xdr:from>
      <xdr:col>38</xdr:col>
      <xdr:colOff>296334</xdr:colOff>
      <xdr:row>39</xdr:row>
      <xdr:rowOff>179927</xdr:rowOff>
    </xdr:from>
    <xdr:to>
      <xdr:col>42</xdr:col>
      <xdr:colOff>243417</xdr:colOff>
      <xdr:row>40</xdr:row>
      <xdr:rowOff>211675</xdr:rowOff>
    </xdr:to>
    <xdr:sp macro="" textlink="">
      <xdr:nvSpPr>
        <xdr:cNvPr id="85" name="矩形 84"/>
        <xdr:cNvSpPr/>
      </xdr:nvSpPr>
      <xdr:spPr>
        <a:xfrm>
          <a:off x="13326534" y="9285827"/>
          <a:ext cx="1318683" cy="29844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ea typeface="華康少女文字W7" pitchFamily="49" charset="-120"/>
            </a:rPr>
            <a:t>泰式雞翅</a:t>
          </a:r>
        </a:p>
      </xdr:txBody>
    </xdr:sp>
    <xdr:clientData/>
  </xdr:twoCellAnchor>
  <xdr:twoCellAnchor>
    <xdr:from>
      <xdr:col>21</xdr:col>
      <xdr:colOff>137583</xdr:colOff>
      <xdr:row>41</xdr:row>
      <xdr:rowOff>38101</xdr:rowOff>
    </xdr:from>
    <xdr:to>
      <xdr:col>25</xdr:col>
      <xdr:colOff>142001</xdr:colOff>
      <xdr:row>42</xdr:row>
      <xdr:rowOff>105840</xdr:rowOff>
    </xdr:to>
    <xdr:sp macro="" textlink="">
      <xdr:nvSpPr>
        <xdr:cNvPr id="86" name="矩形 85"/>
        <xdr:cNvSpPr/>
      </xdr:nvSpPr>
      <xdr:spPr>
        <a:xfrm>
          <a:off x="7338483" y="9677401"/>
          <a:ext cx="1376018" cy="33443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3175">
                <a:solidFill>
                  <a:srgbClr val="FFFF00"/>
                </a:solidFill>
                <a:prstDash val="solid"/>
              </a:ln>
              <a:solidFill>
                <a:srgbClr val="00FF00"/>
              </a:solidFill>
              <a:effectLst/>
              <a:ea typeface="華康少女文字W7" pitchFamily="49" charset="-120"/>
            </a:rPr>
            <a:t>泡菜什錦鍋</a:t>
          </a:r>
        </a:p>
      </xdr:txBody>
    </xdr:sp>
    <xdr:clientData/>
  </xdr:twoCellAnchor>
  <xdr:twoCellAnchor>
    <xdr:from>
      <xdr:col>30</xdr:col>
      <xdr:colOff>232836</xdr:colOff>
      <xdr:row>39</xdr:row>
      <xdr:rowOff>174623</xdr:rowOff>
    </xdr:from>
    <xdr:to>
      <xdr:col>34</xdr:col>
      <xdr:colOff>84661</xdr:colOff>
      <xdr:row>40</xdr:row>
      <xdr:rowOff>179918</xdr:rowOff>
    </xdr:to>
    <xdr:sp macro="" textlink="">
      <xdr:nvSpPr>
        <xdr:cNvPr id="87" name="矩形 86"/>
        <xdr:cNvSpPr/>
      </xdr:nvSpPr>
      <xdr:spPr>
        <a:xfrm>
          <a:off x="10519836" y="9280523"/>
          <a:ext cx="1223425" cy="27199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chemeClr val="accent4"/>
              </a:solidFill>
              <a:effectLst/>
              <a:ea typeface="華康少女文字W7" pitchFamily="49" charset="-120"/>
            </a:rPr>
            <a:t>甜不辣</a:t>
          </a:r>
        </a:p>
      </xdr:txBody>
    </xdr:sp>
    <xdr:clientData/>
  </xdr:twoCellAnchor>
  <xdr:twoCellAnchor>
    <xdr:from>
      <xdr:col>38</xdr:col>
      <xdr:colOff>31750</xdr:colOff>
      <xdr:row>28</xdr:row>
      <xdr:rowOff>52916</xdr:rowOff>
    </xdr:from>
    <xdr:to>
      <xdr:col>42</xdr:col>
      <xdr:colOff>158749</xdr:colOff>
      <xdr:row>29</xdr:row>
      <xdr:rowOff>42332</xdr:rowOff>
    </xdr:to>
    <xdr:sp macro="" textlink="">
      <xdr:nvSpPr>
        <xdr:cNvPr id="88" name="矩形 87"/>
        <xdr:cNvSpPr/>
      </xdr:nvSpPr>
      <xdr:spPr>
        <a:xfrm>
          <a:off x="13061950" y="6529916"/>
          <a:ext cx="1498599" cy="25611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ea typeface="華康少女文字W7" pitchFamily="49" charset="-120"/>
            </a:rPr>
            <a:t>綠豆粉圓</a:t>
          </a:r>
        </a:p>
      </xdr:txBody>
    </xdr:sp>
    <xdr:clientData/>
  </xdr:twoCellAnchor>
  <xdr:twoCellAnchor>
    <xdr:from>
      <xdr:col>25</xdr:col>
      <xdr:colOff>84661</xdr:colOff>
      <xdr:row>17</xdr:row>
      <xdr:rowOff>42334</xdr:rowOff>
    </xdr:from>
    <xdr:to>
      <xdr:col>28</xdr:col>
      <xdr:colOff>126995</xdr:colOff>
      <xdr:row>18</xdr:row>
      <xdr:rowOff>158749</xdr:rowOff>
    </xdr:to>
    <xdr:sp macro="" textlink="">
      <xdr:nvSpPr>
        <xdr:cNvPr id="89" name="矩形 88"/>
        <xdr:cNvSpPr/>
      </xdr:nvSpPr>
      <xdr:spPr>
        <a:xfrm>
          <a:off x="8657161" y="4080934"/>
          <a:ext cx="1071034" cy="26881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鍋貼</a:t>
          </a:r>
        </a:p>
      </xdr:txBody>
    </xdr:sp>
    <xdr:clientData/>
  </xdr:twoCellAnchor>
  <xdr:twoCellAnchor>
    <xdr:from>
      <xdr:col>40</xdr:col>
      <xdr:colOff>21150</xdr:colOff>
      <xdr:row>18</xdr:row>
      <xdr:rowOff>137584</xdr:rowOff>
    </xdr:from>
    <xdr:to>
      <xdr:col>43</xdr:col>
      <xdr:colOff>285749</xdr:colOff>
      <xdr:row>19</xdr:row>
      <xdr:rowOff>232835</xdr:rowOff>
    </xdr:to>
    <xdr:sp macro="" textlink="">
      <xdr:nvSpPr>
        <xdr:cNvPr id="90" name="矩形 89"/>
        <xdr:cNvSpPr/>
      </xdr:nvSpPr>
      <xdr:spPr>
        <a:xfrm>
          <a:off x="13737150" y="4328584"/>
          <a:ext cx="1293299" cy="28575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咖哩餃</a:t>
          </a:r>
        </a:p>
      </xdr:txBody>
    </xdr:sp>
    <xdr:clientData/>
  </xdr:twoCellAnchor>
  <xdr:twoCellAnchor>
    <xdr:from>
      <xdr:col>4</xdr:col>
      <xdr:colOff>2</xdr:colOff>
      <xdr:row>37</xdr:row>
      <xdr:rowOff>243415</xdr:rowOff>
    </xdr:from>
    <xdr:to>
      <xdr:col>7</xdr:col>
      <xdr:colOff>328083</xdr:colOff>
      <xdr:row>38</xdr:row>
      <xdr:rowOff>248708</xdr:rowOff>
    </xdr:to>
    <xdr:sp macro="" textlink="">
      <xdr:nvSpPr>
        <xdr:cNvPr id="91" name="矩形 90"/>
        <xdr:cNvSpPr/>
      </xdr:nvSpPr>
      <xdr:spPr>
        <a:xfrm>
          <a:off x="1371602" y="8815915"/>
          <a:ext cx="1356781" cy="27199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鹽酥雞</a:t>
          </a:r>
        </a:p>
      </xdr:txBody>
    </xdr:sp>
    <xdr:clientData/>
  </xdr:twoCellAnchor>
  <xdr:twoCellAnchor>
    <xdr:from>
      <xdr:col>28</xdr:col>
      <xdr:colOff>74084</xdr:colOff>
      <xdr:row>29</xdr:row>
      <xdr:rowOff>169334</xdr:rowOff>
    </xdr:from>
    <xdr:to>
      <xdr:col>32</xdr:col>
      <xdr:colOff>42334</xdr:colOff>
      <xdr:row>30</xdr:row>
      <xdr:rowOff>201083</xdr:rowOff>
    </xdr:to>
    <xdr:sp macro="" textlink="">
      <xdr:nvSpPr>
        <xdr:cNvPr id="92" name="矩形 91"/>
        <xdr:cNvSpPr/>
      </xdr:nvSpPr>
      <xdr:spPr>
        <a:xfrm>
          <a:off x="9675284" y="6913034"/>
          <a:ext cx="1339850" cy="29844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卡拉雞排</a:t>
          </a:r>
        </a:p>
      </xdr:txBody>
    </xdr:sp>
    <xdr:clientData/>
  </xdr:twoCellAnchor>
  <xdr:twoCellAnchor>
    <xdr:from>
      <xdr:col>34</xdr:col>
      <xdr:colOff>254000</xdr:colOff>
      <xdr:row>39</xdr:row>
      <xdr:rowOff>116414</xdr:rowOff>
    </xdr:from>
    <xdr:to>
      <xdr:col>38</xdr:col>
      <xdr:colOff>222251</xdr:colOff>
      <xdr:row>40</xdr:row>
      <xdr:rowOff>158745</xdr:rowOff>
    </xdr:to>
    <xdr:sp macro="" textlink="">
      <xdr:nvSpPr>
        <xdr:cNvPr id="93" name="矩形 92"/>
        <xdr:cNvSpPr/>
      </xdr:nvSpPr>
      <xdr:spPr>
        <a:xfrm>
          <a:off x="11912600" y="9222314"/>
          <a:ext cx="1339851" cy="30903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鍋貼</a:t>
          </a:r>
        </a:p>
      </xdr:txBody>
    </xdr:sp>
    <xdr:clientData/>
  </xdr:twoCellAnchor>
  <xdr:twoCellAnchor>
    <xdr:from>
      <xdr:col>21</xdr:col>
      <xdr:colOff>148168</xdr:colOff>
      <xdr:row>45</xdr:row>
      <xdr:rowOff>52918</xdr:rowOff>
    </xdr:from>
    <xdr:to>
      <xdr:col>25</xdr:col>
      <xdr:colOff>52917</xdr:colOff>
      <xdr:row>45</xdr:row>
      <xdr:rowOff>283634</xdr:rowOff>
    </xdr:to>
    <xdr:sp macro="" textlink="">
      <xdr:nvSpPr>
        <xdr:cNvPr id="94" name="矩形 93"/>
        <xdr:cNvSpPr/>
      </xdr:nvSpPr>
      <xdr:spPr>
        <a:xfrm>
          <a:off x="7349068" y="10530418"/>
          <a:ext cx="1276349" cy="23071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花枝丸</a:t>
          </a:r>
        </a:p>
      </xdr:txBody>
    </xdr:sp>
    <xdr:clientData/>
  </xdr:twoCellAnchor>
  <xdr:twoCellAnchor>
    <xdr:from>
      <xdr:col>25</xdr:col>
      <xdr:colOff>84670</xdr:colOff>
      <xdr:row>36</xdr:row>
      <xdr:rowOff>137587</xdr:rowOff>
    </xdr:from>
    <xdr:to>
      <xdr:col>29</xdr:col>
      <xdr:colOff>95254</xdr:colOff>
      <xdr:row>37</xdr:row>
      <xdr:rowOff>254008</xdr:rowOff>
    </xdr:to>
    <xdr:sp macro="" textlink="">
      <xdr:nvSpPr>
        <xdr:cNvPr id="95" name="矩形 94"/>
        <xdr:cNvSpPr/>
      </xdr:nvSpPr>
      <xdr:spPr>
        <a:xfrm>
          <a:off x="8657170" y="8519587"/>
          <a:ext cx="1382184" cy="30692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芝麻雞丁</a:t>
          </a:r>
        </a:p>
      </xdr:txBody>
    </xdr:sp>
    <xdr:clientData/>
  </xdr:twoCellAnchor>
  <xdr:twoCellAnchor>
    <xdr:from>
      <xdr:col>27</xdr:col>
      <xdr:colOff>84666</xdr:colOff>
      <xdr:row>14</xdr:row>
      <xdr:rowOff>74086</xdr:rowOff>
    </xdr:from>
    <xdr:to>
      <xdr:col>31</xdr:col>
      <xdr:colOff>84665</xdr:colOff>
      <xdr:row>15</xdr:row>
      <xdr:rowOff>94194</xdr:rowOff>
    </xdr:to>
    <xdr:sp macro="" textlink="">
      <xdr:nvSpPr>
        <xdr:cNvPr id="96" name="矩形 95"/>
        <xdr:cNvSpPr/>
      </xdr:nvSpPr>
      <xdr:spPr>
        <a:xfrm>
          <a:off x="9342966" y="3426886"/>
          <a:ext cx="1371599" cy="28680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0000"/>
                </a:solidFill>
                <a:prstDash val="solid"/>
              </a:ln>
              <a:solidFill>
                <a:schemeClr val="accent2"/>
              </a:solidFill>
              <a:effectLst/>
              <a:latin typeface="+mn-lt"/>
              <a:ea typeface="華康少女文字W7" pitchFamily="49" charset="-120"/>
              <a:cs typeface="+mn-cs"/>
            </a:rPr>
            <a:t>烤饅頭</a:t>
          </a:r>
        </a:p>
      </xdr:txBody>
    </xdr:sp>
    <xdr:clientData/>
  </xdr:twoCellAnchor>
  <xdr:twoCellAnchor>
    <xdr:from>
      <xdr:col>37</xdr:col>
      <xdr:colOff>21167</xdr:colOff>
      <xdr:row>22</xdr:row>
      <xdr:rowOff>190500</xdr:rowOff>
    </xdr:from>
    <xdr:to>
      <xdr:col>40</xdr:col>
      <xdr:colOff>306916</xdr:colOff>
      <xdr:row>23</xdr:row>
      <xdr:rowOff>205309</xdr:rowOff>
    </xdr:to>
    <xdr:sp macro="" textlink="">
      <xdr:nvSpPr>
        <xdr:cNvPr id="97" name="矩形 96"/>
        <xdr:cNvSpPr/>
      </xdr:nvSpPr>
      <xdr:spPr>
        <a:xfrm>
          <a:off x="12708467" y="5372100"/>
          <a:ext cx="1314449" cy="28150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蒙古炒肉</a:t>
          </a:r>
        </a:p>
      </xdr:txBody>
    </xdr:sp>
    <xdr:clientData/>
  </xdr:twoCellAnchor>
  <xdr:twoCellAnchor>
    <xdr:from>
      <xdr:col>30</xdr:col>
      <xdr:colOff>190498</xdr:colOff>
      <xdr:row>3</xdr:row>
      <xdr:rowOff>190504</xdr:rowOff>
    </xdr:from>
    <xdr:to>
      <xdr:col>35</xdr:col>
      <xdr:colOff>74083</xdr:colOff>
      <xdr:row>4</xdr:row>
      <xdr:rowOff>201083</xdr:rowOff>
    </xdr:to>
    <xdr:sp macro="" textlink="">
      <xdr:nvSpPr>
        <xdr:cNvPr id="98" name="矩形 97"/>
        <xdr:cNvSpPr/>
      </xdr:nvSpPr>
      <xdr:spPr>
        <a:xfrm>
          <a:off x="10477498" y="914404"/>
          <a:ext cx="1598085" cy="27727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焗烤馬鈴薯</a:t>
          </a:r>
        </a:p>
      </xdr:txBody>
    </xdr:sp>
    <xdr:clientData/>
  </xdr:twoCellAnchor>
  <xdr:twoCellAnchor>
    <xdr:from>
      <xdr:col>32</xdr:col>
      <xdr:colOff>158752</xdr:colOff>
      <xdr:row>29</xdr:row>
      <xdr:rowOff>243417</xdr:rowOff>
    </xdr:from>
    <xdr:to>
      <xdr:col>36</xdr:col>
      <xdr:colOff>105835</xdr:colOff>
      <xdr:row>31</xdr:row>
      <xdr:rowOff>42345</xdr:rowOff>
    </xdr:to>
    <xdr:sp macro="" textlink="">
      <xdr:nvSpPr>
        <xdr:cNvPr id="99" name="矩形 98"/>
        <xdr:cNvSpPr/>
      </xdr:nvSpPr>
      <xdr:spPr>
        <a:xfrm>
          <a:off x="11131552" y="6987117"/>
          <a:ext cx="1318683" cy="33232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照燒豬排</a:t>
          </a:r>
        </a:p>
      </xdr:txBody>
    </xdr:sp>
    <xdr:clientData/>
  </xdr:twoCellAnchor>
  <xdr:twoCellAnchor>
    <xdr:from>
      <xdr:col>20</xdr:col>
      <xdr:colOff>84662</xdr:colOff>
      <xdr:row>3</xdr:row>
      <xdr:rowOff>84662</xdr:rowOff>
    </xdr:from>
    <xdr:to>
      <xdr:col>24</xdr:col>
      <xdr:colOff>222248</xdr:colOff>
      <xdr:row>4</xdr:row>
      <xdr:rowOff>116413</xdr:rowOff>
    </xdr:to>
    <xdr:sp macro="" textlink="">
      <xdr:nvSpPr>
        <xdr:cNvPr id="100" name="矩形 99"/>
        <xdr:cNvSpPr/>
      </xdr:nvSpPr>
      <xdr:spPr>
        <a:xfrm>
          <a:off x="6942662" y="808562"/>
          <a:ext cx="1509186" cy="29845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蜜汁排骨</a:t>
          </a:r>
        </a:p>
      </xdr:txBody>
    </xdr:sp>
    <xdr:clientData/>
  </xdr:twoCellAnchor>
  <xdr:twoCellAnchor>
    <xdr:from>
      <xdr:col>20</xdr:col>
      <xdr:colOff>275168</xdr:colOff>
      <xdr:row>21</xdr:row>
      <xdr:rowOff>232834</xdr:rowOff>
    </xdr:from>
    <xdr:to>
      <xdr:col>25</xdr:col>
      <xdr:colOff>42334</xdr:colOff>
      <xdr:row>23</xdr:row>
      <xdr:rowOff>10577</xdr:rowOff>
    </xdr:to>
    <xdr:sp macro="" textlink="">
      <xdr:nvSpPr>
        <xdr:cNvPr id="101" name="矩形 100"/>
        <xdr:cNvSpPr/>
      </xdr:nvSpPr>
      <xdr:spPr>
        <a:xfrm>
          <a:off x="7133168" y="5147734"/>
          <a:ext cx="1481666" cy="31114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冬瓜粉圓</a:t>
          </a:r>
        </a:p>
      </xdr:txBody>
    </xdr:sp>
    <xdr:clientData/>
  </xdr:twoCellAnchor>
  <xdr:twoCellAnchor>
    <xdr:from>
      <xdr:col>7</xdr:col>
      <xdr:colOff>338663</xdr:colOff>
      <xdr:row>10</xdr:row>
      <xdr:rowOff>254018</xdr:rowOff>
    </xdr:from>
    <xdr:to>
      <xdr:col>12</xdr:col>
      <xdr:colOff>84663</xdr:colOff>
      <xdr:row>12</xdr:row>
      <xdr:rowOff>10602</xdr:rowOff>
    </xdr:to>
    <xdr:sp macro="" textlink="">
      <xdr:nvSpPr>
        <xdr:cNvPr id="102" name="矩形 101"/>
        <xdr:cNvSpPr/>
      </xdr:nvSpPr>
      <xdr:spPr>
        <a:xfrm>
          <a:off x="2738963" y="2540018"/>
          <a:ext cx="1460500" cy="28998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脆皮雞翅</a:t>
          </a:r>
        </a:p>
      </xdr:txBody>
    </xdr:sp>
    <xdr:clientData/>
  </xdr:twoCellAnchor>
  <xdr:twoCellAnchor>
    <xdr:from>
      <xdr:col>0</xdr:col>
      <xdr:colOff>10583</xdr:colOff>
      <xdr:row>3</xdr:row>
      <xdr:rowOff>253998</xdr:rowOff>
    </xdr:from>
    <xdr:to>
      <xdr:col>3</xdr:col>
      <xdr:colOff>338665</xdr:colOff>
      <xdr:row>5</xdr:row>
      <xdr:rowOff>31750</xdr:rowOff>
    </xdr:to>
    <xdr:sp macro="" textlink="">
      <xdr:nvSpPr>
        <xdr:cNvPr id="103" name="矩形 102"/>
        <xdr:cNvSpPr/>
      </xdr:nvSpPr>
      <xdr:spPr>
        <a:xfrm>
          <a:off x="10583" y="977898"/>
          <a:ext cx="1356782" cy="31115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6600"/>
                </a:solidFill>
                <a:prstDash val="solid"/>
              </a:ln>
              <a:solidFill>
                <a:schemeClr val="accent6"/>
              </a:solidFill>
              <a:effectLst/>
              <a:ea typeface="華康少女文字W7" pitchFamily="49" charset="-120"/>
            </a:rPr>
            <a:t>焗烤三色</a:t>
          </a:r>
        </a:p>
      </xdr:txBody>
    </xdr:sp>
    <xdr:clientData/>
  </xdr:twoCellAnchor>
  <xdr:twoCellAnchor>
    <xdr:from>
      <xdr:col>20</xdr:col>
      <xdr:colOff>169334</xdr:colOff>
      <xdr:row>26</xdr:row>
      <xdr:rowOff>42333</xdr:rowOff>
    </xdr:from>
    <xdr:to>
      <xdr:col>24</xdr:col>
      <xdr:colOff>169336</xdr:colOff>
      <xdr:row>27</xdr:row>
      <xdr:rowOff>179919</xdr:rowOff>
    </xdr:to>
    <xdr:sp macro="" textlink="">
      <xdr:nvSpPr>
        <xdr:cNvPr id="104" name="矩形 103"/>
        <xdr:cNvSpPr/>
      </xdr:nvSpPr>
      <xdr:spPr>
        <a:xfrm>
          <a:off x="7027334" y="6176433"/>
          <a:ext cx="1371602" cy="28998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 baseline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latin typeface="+mn-lt"/>
              <a:ea typeface="華康少女文字W7" pitchFamily="49" charset="-120"/>
              <a:cs typeface="+mn-cs"/>
            </a:rPr>
            <a:t>珍珠丸</a:t>
          </a:r>
          <a:endParaRPr lang="en-US" altLang="zh-TW" sz="2000" b="0" cap="none" spc="0" baseline="0">
            <a:ln w="12700">
              <a:solidFill>
                <a:srgbClr val="FFFF00"/>
              </a:solidFill>
              <a:prstDash val="solid"/>
            </a:ln>
            <a:solidFill>
              <a:srgbClr val="FF66FF"/>
            </a:solidFill>
            <a:effectLst/>
            <a:latin typeface="+mn-lt"/>
            <a:ea typeface="華康少女文字W7" pitchFamily="49" charset="-120"/>
            <a:cs typeface="+mn-cs"/>
          </a:endParaRPr>
        </a:p>
      </xdr:txBody>
    </xdr:sp>
    <xdr:clientData/>
  </xdr:twoCellAnchor>
  <xdr:twoCellAnchor>
    <xdr:from>
      <xdr:col>21</xdr:col>
      <xdr:colOff>74082</xdr:colOff>
      <xdr:row>27</xdr:row>
      <xdr:rowOff>137581</xdr:rowOff>
    </xdr:from>
    <xdr:to>
      <xdr:col>26</xdr:col>
      <xdr:colOff>42331</xdr:colOff>
      <xdr:row>28</xdr:row>
      <xdr:rowOff>222248</xdr:rowOff>
    </xdr:to>
    <xdr:sp macro="" textlink="">
      <xdr:nvSpPr>
        <xdr:cNvPr id="105" name="矩形 104"/>
        <xdr:cNvSpPr/>
      </xdr:nvSpPr>
      <xdr:spPr>
        <a:xfrm>
          <a:off x="7274982" y="6424081"/>
          <a:ext cx="1682749" cy="27516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奶香雞蛋糕</a:t>
          </a:r>
        </a:p>
      </xdr:txBody>
    </xdr:sp>
    <xdr:clientData/>
  </xdr:twoCellAnchor>
  <xdr:twoCellAnchor>
    <xdr:from>
      <xdr:col>26</xdr:col>
      <xdr:colOff>179918</xdr:colOff>
      <xdr:row>26</xdr:row>
      <xdr:rowOff>74083</xdr:rowOff>
    </xdr:from>
    <xdr:to>
      <xdr:col>30</xdr:col>
      <xdr:colOff>127000</xdr:colOff>
      <xdr:row>28</xdr:row>
      <xdr:rowOff>35976</xdr:rowOff>
    </xdr:to>
    <xdr:sp macro="" textlink="">
      <xdr:nvSpPr>
        <xdr:cNvPr id="106" name="矩形 105"/>
        <xdr:cNvSpPr/>
      </xdr:nvSpPr>
      <xdr:spPr>
        <a:xfrm>
          <a:off x="9095318" y="6208183"/>
          <a:ext cx="1318682" cy="30479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香酥鮮魚</a:t>
          </a:r>
        </a:p>
      </xdr:txBody>
    </xdr:sp>
    <xdr:clientData/>
  </xdr:twoCellAnchor>
  <xdr:twoCellAnchor>
    <xdr:from>
      <xdr:col>41</xdr:col>
      <xdr:colOff>306921</xdr:colOff>
      <xdr:row>22</xdr:row>
      <xdr:rowOff>232833</xdr:rowOff>
    </xdr:from>
    <xdr:to>
      <xdr:col>45</xdr:col>
      <xdr:colOff>328085</xdr:colOff>
      <xdr:row>24</xdr:row>
      <xdr:rowOff>21166</xdr:rowOff>
    </xdr:to>
    <xdr:sp macro="" textlink="">
      <xdr:nvSpPr>
        <xdr:cNvPr id="107" name="矩形 106"/>
        <xdr:cNvSpPr/>
      </xdr:nvSpPr>
      <xdr:spPr>
        <a:xfrm>
          <a:off x="14365821" y="5414433"/>
          <a:ext cx="1392764" cy="32173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湯包</a:t>
          </a:r>
        </a:p>
      </xdr:txBody>
    </xdr:sp>
    <xdr:clientData/>
  </xdr:twoCellAnchor>
  <xdr:twoCellAnchor>
    <xdr:from>
      <xdr:col>30</xdr:col>
      <xdr:colOff>264582</xdr:colOff>
      <xdr:row>41</xdr:row>
      <xdr:rowOff>10583</xdr:rowOff>
    </xdr:from>
    <xdr:to>
      <xdr:col>34</xdr:col>
      <xdr:colOff>211664</xdr:colOff>
      <xdr:row>42</xdr:row>
      <xdr:rowOff>25392</xdr:rowOff>
    </xdr:to>
    <xdr:sp macro="" textlink="">
      <xdr:nvSpPr>
        <xdr:cNvPr id="108" name="矩形 107"/>
        <xdr:cNvSpPr/>
      </xdr:nvSpPr>
      <xdr:spPr>
        <a:xfrm>
          <a:off x="10551582" y="9649883"/>
          <a:ext cx="1318682" cy="28150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香酥魚柳</a:t>
          </a:r>
        </a:p>
      </xdr:txBody>
    </xdr:sp>
    <xdr:clientData/>
  </xdr:twoCellAnchor>
  <xdr:twoCellAnchor>
    <xdr:from>
      <xdr:col>0</xdr:col>
      <xdr:colOff>0</xdr:colOff>
      <xdr:row>28</xdr:row>
      <xdr:rowOff>254003</xdr:rowOff>
    </xdr:from>
    <xdr:to>
      <xdr:col>3</xdr:col>
      <xdr:colOff>338666</xdr:colOff>
      <xdr:row>30</xdr:row>
      <xdr:rowOff>9528</xdr:rowOff>
    </xdr:to>
    <xdr:sp macro="" textlink="">
      <xdr:nvSpPr>
        <xdr:cNvPr id="109" name="矩形 108"/>
        <xdr:cNvSpPr/>
      </xdr:nvSpPr>
      <xdr:spPr>
        <a:xfrm>
          <a:off x="0" y="6731003"/>
          <a:ext cx="1367366" cy="28892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彩椒排骨</a:t>
          </a:r>
        </a:p>
      </xdr:txBody>
    </xdr:sp>
    <xdr:clientData/>
  </xdr:twoCellAnchor>
  <xdr:twoCellAnchor>
    <xdr:from>
      <xdr:col>8</xdr:col>
      <xdr:colOff>105847</xdr:colOff>
      <xdr:row>36</xdr:row>
      <xdr:rowOff>63512</xdr:rowOff>
    </xdr:from>
    <xdr:to>
      <xdr:col>19</xdr:col>
      <xdr:colOff>285748</xdr:colOff>
      <xdr:row>39</xdr:row>
      <xdr:rowOff>169335</xdr:rowOff>
    </xdr:to>
    <xdr:sp macro="" textlink="">
      <xdr:nvSpPr>
        <xdr:cNvPr id="110" name="WordArt 20"/>
        <xdr:cNvSpPr>
          <a:spLocks noChangeArrowheads="1" noChangeShapeType="1" noTextEdit="1"/>
        </xdr:cNvSpPr>
      </xdr:nvSpPr>
      <xdr:spPr bwMode="auto">
        <a:xfrm>
          <a:off x="2815180" y="8360845"/>
          <a:ext cx="3905235" cy="825490"/>
        </a:xfrm>
        <a:prstGeom prst="rect">
          <a:avLst/>
        </a:prstGeom>
        <a:noFill/>
      </xdr:spPr>
      <xdr:txBody>
        <a:bodyPr wrap="none" fromWordArt="1" anchor="t">
          <a:prstTxWarp prst="textPlain">
            <a:avLst>
              <a:gd name="adj" fmla="val 50000"/>
            </a:avLst>
          </a:prstTxWarp>
        </a:bodyPr>
        <a:lstStyle/>
        <a:p>
          <a:pPr algn="l" rtl="0"/>
          <a:r>
            <a:rPr lang="zh-TW" altLang="en-US" sz="3600" b="1" kern="10" cap="none" spc="0">
              <a:ln w="28575" cmpd="sng">
                <a:solidFill>
                  <a:srgbClr val="FFFF00"/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  <a:latin typeface="華康儷粗圓" pitchFamily="49" charset="-120"/>
              <a:ea typeface="華康儷粗圓" pitchFamily="49" charset="-120"/>
            </a:rPr>
            <a:t>金大立</a:t>
          </a:r>
        </a:p>
      </xdr:txBody>
    </xdr:sp>
    <xdr:clientData/>
  </xdr:twoCellAnchor>
  <xdr:twoCellAnchor>
    <xdr:from>
      <xdr:col>26</xdr:col>
      <xdr:colOff>42327</xdr:colOff>
      <xdr:row>41</xdr:row>
      <xdr:rowOff>42330</xdr:rowOff>
    </xdr:from>
    <xdr:to>
      <xdr:col>30</xdr:col>
      <xdr:colOff>179913</xdr:colOff>
      <xdr:row>42</xdr:row>
      <xdr:rowOff>74081</xdr:rowOff>
    </xdr:to>
    <xdr:sp macro="" textlink="">
      <xdr:nvSpPr>
        <xdr:cNvPr id="111" name="矩形 110"/>
        <xdr:cNvSpPr/>
      </xdr:nvSpPr>
      <xdr:spPr>
        <a:xfrm>
          <a:off x="8957727" y="9681630"/>
          <a:ext cx="1509186" cy="29845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蔥花卷</a:t>
          </a:r>
        </a:p>
      </xdr:txBody>
    </xdr:sp>
    <xdr:clientData/>
  </xdr:twoCellAnchor>
  <xdr:twoCellAnchor>
    <xdr:from>
      <xdr:col>8</xdr:col>
      <xdr:colOff>9</xdr:colOff>
      <xdr:row>19</xdr:row>
      <xdr:rowOff>234951</xdr:rowOff>
    </xdr:from>
    <xdr:to>
      <xdr:col>12</xdr:col>
      <xdr:colOff>31749</xdr:colOff>
      <xdr:row>21</xdr:row>
      <xdr:rowOff>3</xdr:rowOff>
    </xdr:to>
    <xdr:sp macro="" textlink="">
      <xdr:nvSpPr>
        <xdr:cNvPr id="113" name="矩形 112"/>
        <xdr:cNvSpPr/>
      </xdr:nvSpPr>
      <xdr:spPr>
        <a:xfrm>
          <a:off x="2743209" y="4616451"/>
          <a:ext cx="1403340" cy="29845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醬燒雞腿</a:t>
          </a:r>
        </a:p>
      </xdr:txBody>
    </xdr:sp>
    <xdr:clientData/>
  </xdr:twoCellAnchor>
  <xdr:twoCellAnchor>
    <xdr:from>
      <xdr:col>4</xdr:col>
      <xdr:colOff>21169</xdr:colOff>
      <xdr:row>28</xdr:row>
      <xdr:rowOff>264578</xdr:rowOff>
    </xdr:from>
    <xdr:to>
      <xdr:col>7</xdr:col>
      <xdr:colOff>306919</xdr:colOff>
      <xdr:row>30</xdr:row>
      <xdr:rowOff>42328</xdr:rowOff>
    </xdr:to>
    <xdr:sp macro="" textlink="">
      <xdr:nvSpPr>
        <xdr:cNvPr id="114" name="矩形 113"/>
        <xdr:cNvSpPr/>
      </xdr:nvSpPr>
      <xdr:spPr>
        <a:xfrm>
          <a:off x="1392769" y="6741578"/>
          <a:ext cx="1314450" cy="31115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00B0F0"/>
                </a:solidFill>
                <a:prstDash val="solid"/>
              </a:ln>
              <a:solidFill>
                <a:srgbClr val="3366FF"/>
              </a:solidFill>
              <a:effectLst/>
              <a:ea typeface="華康少女文字W7" pitchFamily="49" charset="-120"/>
            </a:rPr>
            <a:t>燒烤雞翅</a:t>
          </a:r>
        </a:p>
      </xdr:txBody>
    </xdr:sp>
    <xdr:clientData/>
  </xdr:twoCellAnchor>
  <xdr:twoCellAnchor>
    <xdr:from>
      <xdr:col>12</xdr:col>
      <xdr:colOff>52905</xdr:colOff>
      <xdr:row>29</xdr:row>
      <xdr:rowOff>253998</xdr:rowOff>
    </xdr:from>
    <xdr:to>
      <xdr:col>15</xdr:col>
      <xdr:colOff>328074</xdr:colOff>
      <xdr:row>31</xdr:row>
      <xdr:rowOff>63498</xdr:rowOff>
    </xdr:to>
    <xdr:sp macro="" textlink="">
      <xdr:nvSpPr>
        <xdr:cNvPr id="115" name="矩形 114"/>
        <xdr:cNvSpPr/>
      </xdr:nvSpPr>
      <xdr:spPr>
        <a:xfrm>
          <a:off x="4167705" y="6997698"/>
          <a:ext cx="1303869" cy="34290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香腸</a:t>
          </a:r>
        </a:p>
      </xdr:txBody>
    </xdr:sp>
    <xdr:clientData/>
  </xdr:twoCellAnchor>
  <xdr:twoCellAnchor>
    <xdr:from>
      <xdr:col>4</xdr:col>
      <xdr:colOff>10584</xdr:colOff>
      <xdr:row>12</xdr:row>
      <xdr:rowOff>1</xdr:rowOff>
    </xdr:from>
    <xdr:to>
      <xdr:col>7</xdr:col>
      <xdr:colOff>285757</xdr:colOff>
      <xdr:row>13</xdr:row>
      <xdr:rowOff>42340</xdr:rowOff>
    </xdr:to>
    <xdr:sp macro="" textlink="">
      <xdr:nvSpPr>
        <xdr:cNvPr id="116" name="矩形 115"/>
        <xdr:cNvSpPr/>
      </xdr:nvSpPr>
      <xdr:spPr>
        <a:xfrm>
          <a:off x="1382184" y="2819401"/>
          <a:ext cx="1303873" cy="30903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薯餅</a:t>
          </a:r>
        </a:p>
      </xdr:txBody>
    </xdr:sp>
    <xdr:clientData/>
  </xdr:twoCellAnchor>
  <xdr:twoCellAnchor>
    <xdr:from>
      <xdr:col>40</xdr:col>
      <xdr:colOff>126999</xdr:colOff>
      <xdr:row>15</xdr:row>
      <xdr:rowOff>52927</xdr:rowOff>
    </xdr:from>
    <xdr:to>
      <xdr:col>44</xdr:col>
      <xdr:colOff>169337</xdr:colOff>
      <xdr:row>16</xdr:row>
      <xdr:rowOff>74084</xdr:rowOff>
    </xdr:to>
    <xdr:sp macro="" textlink="">
      <xdr:nvSpPr>
        <xdr:cNvPr id="117" name="矩形 116"/>
        <xdr:cNvSpPr/>
      </xdr:nvSpPr>
      <xdr:spPr>
        <a:xfrm>
          <a:off x="13842999" y="3672427"/>
          <a:ext cx="1413938" cy="28785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00B0F0"/>
                </a:solidFill>
                <a:prstDash val="solid"/>
              </a:ln>
              <a:solidFill>
                <a:srgbClr val="3366FF"/>
              </a:solidFill>
              <a:effectLst/>
              <a:ea typeface="華康少女文字W7" pitchFamily="49" charset="-120"/>
            </a:rPr>
            <a:t>鮮肉包</a:t>
          </a:r>
        </a:p>
      </xdr:txBody>
    </xdr:sp>
    <xdr:clientData/>
  </xdr:twoCellAnchor>
  <xdr:twoCellAnchor>
    <xdr:from>
      <xdr:col>8</xdr:col>
      <xdr:colOff>21166</xdr:colOff>
      <xdr:row>21</xdr:row>
      <xdr:rowOff>10582</xdr:rowOff>
    </xdr:from>
    <xdr:to>
      <xdr:col>11</xdr:col>
      <xdr:colOff>306916</xdr:colOff>
      <xdr:row>22</xdr:row>
      <xdr:rowOff>42329</xdr:rowOff>
    </xdr:to>
    <xdr:sp macro="" textlink="">
      <xdr:nvSpPr>
        <xdr:cNvPr id="118" name="矩形 117"/>
        <xdr:cNvSpPr/>
      </xdr:nvSpPr>
      <xdr:spPr>
        <a:xfrm>
          <a:off x="2764366" y="4925482"/>
          <a:ext cx="1314450" cy="29844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C000"/>
              </a:solidFill>
              <a:effectLst/>
              <a:latin typeface="+mn-lt"/>
              <a:ea typeface="華康少女文字W7" pitchFamily="49" charset="-120"/>
              <a:cs typeface="+mn-cs"/>
            </a:rPr>
            <a:t>薯條</a:t>
          </a:r>
        </a:p>
      </xdr:txBody>
    </xdr:sp>
    <xdr:clientData/>
  </xdr:twoCellAnchor>
  <xdr:twoCellAnchor>
    <xdr:from>
      <xdr:col>7</xdr:col>
      <xdr:colOff>338663</xdr:colOff>
      <xdr:row>30</xdr:row>
      <xdr:rowOff>21166</xdr:rowOff>
    </xdr:from>
    <xdr:to>
      <xdr:col>11</xdr:col>
      <xdr:colOff>328085</xdr:colOff>
      <xdr:row>31</xdr:row>
      <xdr:rowOff>63498</xdr:rowOff>
    </xdr:to>
    <xdr:sp macro="" textlink="">
      <xdr:nvSpPr>
        <xdr:cNvPr id="119" name="矩形 118"/>
        <xdr:cNvSpPr/>
      </xdr:nvSpPr>
      <xdr:spPr>
        <a:xfrm>
          <a:off x="2738963" y="7031566"/>
          <a:ext cx="1361022" cy="30903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latin typeface="+mn-lt"/>
              <a:ea typeface="華康少女文字W7" pitchFamily="49" charset="-120"/>
              <a:cs typeface="+mn-cs"/>
            </a:rPr>
            <a:t>丹麥饅頭</a:t>
          </a:r>
        </a:p>
      </xdr:txBody>
    </xdr:sp>
    <xdr:clientData/>
  </xdr:twoCellAnchor>
  <xdr:twoCellAnchor>
    <xdr:from>
      <xdr:col>22</xdr:col>
      <xdr:colOff>169332</xdr:colOff>
      <xdr:row>45</xdr:row>
      <xdr:rowOff>349255</xdr:rowOff>
    </xdr:from>
    <xdr:to>
      <xdr:col>26</xdr:col>
      <xdr:colOff>116416</xdr:colOff>
      <xdr:row>47</xdr:row>
      <xdr:rowOff>31760</xdr:rowOff>
    </xdr:to>
    <xdr:sp macro="" textlink="">
      <xdr:nvSpPr>
        <xdr:cNvPr id="120" name="矩形 119"/>
        <xdr:cNvSpPr/>
      </xdr:nvSpPr>
      <xdr:spPr>
        <a:xfrm>
          <a:off x="7713132" y="10826755"/>
          <a:ext cx="1318684" cy="28258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鍋貼</a:t>
          </a:r>
        </a:p>
      </xdr:txBody>
    </xdr:sp>
    <xdr:clientData/>
  </xdr:twoCellAnchor>
  <xdr:twoCellAnchor>
    <xdr:from>
      <xdr:col>0</xdr:col>
      <xdr:colOff>21166</xdr:colOff>
      <xdr:row>1</xdr:row>
      <xdr:rowOff>243416</xdr:rowOff>
    </xdr:from>
    <xdr:to>
      <xdr:col>3</xdr:col>
      <xdr:colOff>296331</xdr:colOff>
      <xdr:row>3</xdr:row>
      <xdr:rowOff>42328</xdr:rowOff>
    </xdr:to>
    <xdr:sp macro="" textlink="">
      <xdr:nvSpPr>
        <xdr:cNvPr id="121" name="矩形 120"/>
        <xdr:cNvSpPr/>
      </xdr:nvSpPr>
      <xdr:spPr>
        <a:xfrm>
          <a:off x="21166" y="433916"/>
          <a:ext cx="1303865" cy="33231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脆皮雞排</a:t>
          </a:r>
          <a:endParaRPr lang="en-US" altLang="zh-TW" sz="2000" b="0" cap="none" spc="0">
            <a:ln w="12700">
              <a:solidFill>
                <a:srgbClr val="C00000"/>
              </a:solidFill>
              <a:prstDash val="solid"/>
            </a:ln>
            <a:solidFill>
              <a:srgbClr val="FF0000"/>
            </a:solidFill>
            <a:effectLst/>
            <a:latin typeface="+mn-lt"/>
            <a:ea typeface="華康少女文字W7" pitchFamily="49" charset="-120"/>
            <a:cs typeface="+mn-cs"/>
          </a:endParaRPr>
        </a:p>
      </xdr:txBody>
    </xdr:sp>
    <xdr:clientData/>
  </xdr:twoCellAnchor>
  <xdr:twoCellAnchor>
    <xdr:from>
      <xdr:col>21</xdr:col>
      <xdr:colOff>179919</xdr:colOff>
      <xdr:row>13</xdr:row>
      <xdr:rowOff>31750</xdr:rowOff>
    </xdr:from>
    <xdr:to>
      <xdr:col>25</xdr:col>
      <xdr:colOff>116415</xdr:colOff>
      <xdr:row>14</xdr:row>
      <xdr:rowOff>74082</xdr:rowOff>
    </xdr:to>
    <xdr:sp macro="" textlink="">
      <xdr:nvSpPr>
        <xdr:cNvPr id="122" name="矩形 121"/>
        <xdr:cNvSpPr/>
      </xdr:nvSpPr>
      <xdr:spPr>
        <a:xfrm>
          <a:off x="7380819" y="3117850"/>
          <a:ext cx="1308096" cy="30903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3366FF"/>
                </a:solidFill>
                <a:prstDash val="solid"/>
              </a:ln>
              <a:solidFill>
                <a:srgbClr val="00B0F0"/>
              </a:solidFill>
              <a:effectLst/>
              <a:ea typeface="華康少女文字W7" pitchFamily="49" charset="-120"/>
            </a:rPr>
            <a:t>三杯雞</a:t>
          </a:r>
        </a:p>
      </xdr:txBody>
    </xdr:sp>
    <xdr:clientData/>
  </xdr:twoCellAnchor>
  <xdr:twoCellAnchor>
    <xdr:from>
      <xdr:col>41</xdr:col>
      <xdr:colOff>194724</xdr:colOff>
      <xdr:row>21</xdr:row>
      <xdr:rowOff>57157</xdr:rowOff>
    </xdr:from>
    <xdr:to>
      <xdr:col>45</xdr:col>
      <xdr:colOff>131226</xdr:colOff>
      <xdr:row>22</xdr:row>
      <xdr:rowOff>131240</xdr:rowOff>
    </xdr:to>
    <xdr:sp macro="" textlink="">
      <xdr:nvSpPr>
        <xdr:cNvPr id="123" name="矩形 122"/>
        <xdr:cNvSpPr/>
      </xdr:nvSpPr>
      <xdr:spPr>
        <a:xfrm>
          <a:off x="14253624" y="4972057"/>
          <a:ext cx="1308102" cy="34078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滷蛋</a:t>
          </a:r>
        </a:p>
      </xdr:txBody>
    </xdr:sp>
    <xdr:clientData/>
  </xdr:twoCellAnchor>
  <xdr:twoCellAnchor>
    <xdr:from>
      <xdr:col>16</xdr:col>
      <xdr:colOff>31738</xdr:colOff>
      <xdr:row>2</xdr:row>
      <xdr:rowOff>232838</xdr:rowOff>
    </xdr:from>
    <xdr:to>
      <xdr:col>19</xdr:col>
      <xdr:colOff>306907</xdr:colOff>
      <xdr:row>4</xdr:row>
      <xdr:rowOff>42337</xdr:rowOff>
    </xdr:to>
    <xdr:sp macro="" textlink="">
      <xdr:nvSpPr>
        <xdr:cNvPr id="124" name="矩形 123"/>
        <xdr:cNvSpPr/>
      </xdr:nvSpPr>
      <xdr:spPr>
        <a:xfrm>
          <a:off x="5518138" y="690038"/>
          <a:ext cx="1303869" cy="34289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雞肉煲</a:t>
          </a:r>
        </a:p>
      </xdr:txBody>
    </xdr:sp>
    <xdr:clientData/>
  </xdr:twoCellAnchor>
  <xdr:twoCellAnchor>
    <xdr:from>
      <xdr:col>12</xdr:col>
      <xdr:colOff>31741</xdr:colOff>
      <xdr:row>2</xdr:row>
      <xdr:rowOff>253992</xdr:rowOff>
    </xdr:from>
    <xdr:to>
      <xdr:col>15</xdr:col>
      <xdr:colOff>306914</xdr:colOff>
      <xdr:row>4</xdr:row>
      <xdr:rowOff>31746</xdr:rowOff>
    </xdr:to>
    <xdr:sp macro="" textlink="">
      <xdr:nvSpPr>
        <xdr:cNvPr id="125" name="矩形 124"/>
        <xdr:cNvSpPr/>
      </xdr:nvSpPr>
      <xdr:spPr>
        <a:xfrm>
          <a:off x="4146541" y="711192"/>
          <a:ext cx="1303873" cy="31115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鴿蛋滷味</a:t>
          </a:r>
        </a:p>
      </xdr:txBody>
    </xdr:sp>
    <xdr:clientData/>
  </xdr:twoCellAnchor>
  <xdr:twoCellAnchor>
    <xdr:from>
      <xdr:col>37</xdr:col>
      <xdr:colOff>317502</xdr:colOff>
      <xdr:row>42</xdr:row>
      <xdr:rowOff>158749</xdr:rowOff>
    </xdr:from>
    <xdr:to>
      <xdr:col>41</xdr:col>
      <xdr:colOff>275169</xdr:colOff>
      <xdr:row>44</xdr:row>
      <xdr:rowOff>44760</xdr:rowOff>
    </xdr:to>
    <xdr:sp macro="" textlink="">
      <xdr:nvSpPr>
        <xdr:cNvPr id="126" name="矩形 125"/>
        <xdr:cNvSpPr/>
      </xdr:nvSpPr>
      <xdr:spPr>
        <a:xfrm>
          <a:off x="13004802" y="10064749"/>
          <a:ext cx="1329267" cy="30511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茄汁熱狗</a:t>
          </a:r>
        </a:p>
      </xdr:txBody>
    </xdr:sp>
    <xdr:clientData/>
  </xdr:twoCellAnchor>
  <xdr:twoCellAnchor>
    <xdr:from>
      <xdr:col>33</xdr:col>
      <xdr:colOff>84667</xdr:colOff>
      <xdr:row>38</xdr:row>
      <xdr:rowOff>1</xdr:rowOff>
    </xdr:from>
    <xdr:to>
      <xdr:col>37</xdr:col>
      <xdr:colOff>42333</xdr:colOff>
      <xdr:row>39</xdr:row>
      <xdr:rowOff>34179</xdr:rowOff>
    </xdr:to>
    <xdr:sp macro="" textlink="">
      <xdr:nvSpPr>
        <xdr:cNvPr id="127" name="矩形 126"/>
        <xdr:cNvSpPr/>
      </xdr:nvSpPr>
      <xdr:spPr>
        <a:xfrm>
          <a:off x="11400367" y="8839201"/>
          <a:ext cx="1329266" cy="30087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美式熱狗</a:t>
          </a:r>
        </a:p>
      </xdr:txBody>
    </xdr:sp>
    <xdr:clientData/>
  </xdr:twoCellAnchor>
  <xdr:twoCellAnchor>
    <xdr:from>
      <xdr:col>40</xdr:col>
      <xdr:colOff>296332</xdr:colOff>
      <xdr:row>13</xdr:row>
      <xdr:rowOff>127001</xdr:rowOff>
    </xdr:from>
    <xdr:to>
      <xdr:col>44</xdr:col>
      <xdr:colOff>232831</xdr:colOff>
      <xdr:row>14</xdr:row>
      <xdr:rowOff>190496</xdr:rowOff>
    </xdr:to>
    <xdr:sp macro="" textlink="">
      <xdr:nvSpPr>
        <xdr:cNvPr id="128" name="矩形 127"/>
        <xdr:cNvSpPr/>
      </xdr:nvSpPr>
      <xdr:spPr>
        <a:xfrm>
          <a:off x="14012332" y="3213101"/>
          <a:ext cx="1308099" cy="33019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C000"/>
              </a:solidFill>
              <a:effectLst/>
              <a:latin typeface="+mn-lt"/>
              <a:ea typeface="華康少女文字W7" pitchFamily="49" charset="-120"/>
              <a:cs typeface="+mn-cs"/>
            </a:rPr>
            <a:t>脆皮雞翅</a:t>
          </a:r>
        </a:p>
      </xdr:txBody>
    </xdr:sp>
    <xdr:clientData/>
  </xdr:twoCellAnchor>
  <xdr:twoCellAnchor>
    <xdr:from>
      <xdr:col>16</xdr:col>
      <xdr:colOff>21157</xdr:colOff>
      <xdr:row>12</xdr:row>
      <xdr:rowOff>253991</xdr:rowOff>
    </xdr:from>
    <xdr:to>
      <xdr:col>19</xdr:col>
      <xdr:colOff>296330</xdr:colOff>
      <xdr:row>14</xdr:row>
      <xdr:rowOff>31746</xdr:rowOff>
    </xdr:to>
    <xdr:sp macro="" textlink="">
      <xdr:nvSpPr>
        <xdr:cNvPr id="129" name="矩形 128"/>
        <xdr:cNvSpPr/>
      </xdr:nvSpPr>
      <xdr:spPr>
        <a:xfrm>
          <a:off x="5507557" y="3073391"/>
          <a:ext cx="1303873" cy="31115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柳葉魚</a:t>
          </a:r>
        </a:p>
      </xdr:txBody>
    </xdr:sp>
    <xdr:clientData/>
  </xdr:twoCellAnchor>
  <xdr:twoCellAnchor>
    <xdr:from>
      <xdr:col>3</xdr:col>
      <xdr:colOff>296336</xdr:colOff>
      <xdr:row>10</xdr:row>
      <xdr:rowOff>232836</xdr:rowOff>
    </xdr:from>
    <xdr:to>
      <xdr:col>7</xdr:col>
      <xdr:colOff>328089</xdr:colOff>
      <xdr:row>12</xdr:row>
      <xdr:rowOff>0</xdr:rowOff>
    </xdr:to>
    <xdr:sp macro="" textlink="">
      <xdr:nvSpPr>
        <xdr:cNvPr id="130" name="矩形 129"/>
        <xdr:cNvSpPr/>
      </xdr:nvSpPr>
      <xdr:spPr>
        <a:xfrm>
          <a:off x="1325036" y="2518836"/>
          <a:ext cx="1403353" cy="30056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麻油雞</a:t>
          </a:r>
        </a:p>
      </xdr:txBody>
    </xdr:sp>
    <xdr:clientData/>
  </xdr:twoCellAnchor>
  <xdr:twoCellAnchor>
    <xdr:from>
      <xdr:col>12</xdr:col>
      <xdr:colOff>31748</xdr:colOff>
      <xdr:row>13</xdr:row>
      <xdr:rowOff>10583</xdr:rowOff>
    </xdr:from>
    <xdr:to>
      <xdr:col>15</xdr:col>
      <xdr:colOff>317498</xdr:colOff>
      <xdr:row>14</xdr:row>
      <xdr:rowOff>52916</xdr:rowOff>
    </xdr:to>
    <xdr:sp macro="" textlink="">
      <xdr:nvSpPr>
        <xdr:cNvPr id="131" name="矩形 130"/>
        <xdr:cNvSpPr/>
      </xdr:nvSpPr>
      <xdr:spPr>
        <a:xfrm>
          <a:off x="4095748" y="3069166"/>
          <a:ext cx="1301750" cy="30691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00B0F0"/>
                </a:solidFill>
                <a:prstDash val="solid"/>
              </a:ln>
              <a:solidFill>
                <a:srgbClr val="3366FF"/>
              </a:solidFill>
              <a:effectLst/>
              <a:ea typeface="華康少女文字W7" pitchFamily="49" charset="-120"/>
            </a:rPr>
            <a:t>湯包</a:t>
          </a:r>
        </a:p>
      </xdr:txBody>
    </xdr:sp>
    <xdr:clientData/>
  </xdr:twoCellAnchor>
  <xdr:twoCellAnchor>
    <xdr:from>
      <xdr:col>30</xdr:col>
      <xdr:colOff>296332</xdr:colOff>
      <xdr:row>18</xdr:row>
      <xdr:rowOff>169333</xdr:rowOff>
    </xdr:from>
    <xdr:to>
      <xdr:col>34</xdr:col>
      <xdr:colOff>232834</xdr:colOff>
      <xdr:row>20</xdr:row>
      <xdr:rowOff>52916</xdr:rowOff>
    </xdr:to>
    <xdr:sp macro="" textlink="">
      <xdr:nvSpPr>
        <xdr:cNvPr id="132" name="矩形 131"/>
        <xdr:cNvSpPr/>
      </xdr:nvSpPr>
      <xdr:spPr>
        <a:xfrm>
          <a:off x="10583332" y="4360333"/>
          <a:ext cx="1308102" cy="34078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滷蛋</a:t>
          </a:r>
        </a:p>
      </xdr:txBody>
    </xdr:sp>
    <xdr:clientData/>
  </xdr:twoCellAnchor>
  <xdr:twoCellAnchor>
    <xdr:from>
      <xdr:col>3</xdr:col>
      <xdr:colOff>306917</xdr:colOff>
      <xdr:row>5</xdr:row>
      <xdr:rowOff>232832</xdr:rowOff>
    </xdr:from>
    <xdr:to>
      <xdr:col>8</xdr:col>
      <xdr:colOff>21172</xdr:colOff>
      <xdr:row>7</xdr:row>
      <xdr:rowOff>21164</xdr:rowOff>
    </xdr:to>
    <xdr:sp macro="" textlink="">
      <xdr:nvSpPr>
        <xdr:cNvPr id="133" name="矩形 132"/>
        <xdr:cNvSpPr/>
      </xdr:nvSpPr>
      <xdr:spPr>
        <a:xfrm>
          <a:off x="1322917" y="1481665"/>
          <a:ext cx="1407588" cy="31749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黑糖粉圓</a:t>
          </a:r>
        </a:p>
      </xdr:txBody>
    </xdr:sp>
    <xdr:clientData/>
  </xdr:twoCellAnchor>
  <xdr:twoCellAnchor>
    <xdr:from>
      <xdr:col>8</xdr:col>
      <xdr:colOff>52912</xdr:colOff>
      <xdr:row>3</xdr:row>
      <xdr:rowOff>10584</xdr:rowOff>
    </xdr:from>
    <xdr:to>
      <xdr:col>11</xdr:col>
      <xdr:colOff>264581</xdr:colOff>
      <xdr:row>4</xdr:row>
      <xdr:rowOff>52919</xdr:rowOff>
    </xdr:to>
    <xdr:sp macro="" textlink="">
      <xdr:nvSpPr>
        <xdr:cNvPr id="134" name="矩形 133"/>
        <xdr:cNvSpPr/>
      </xdr:nvSpPr>
      <xdr:spPr>
        <a:xfrm>
          <a:off x="2796112" y="734484"/>
          <a:ext cx="1240369" cy="30903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C000"/>
              </a:solidFill>
              <a:effectLst/>
              <a:latin typeface="+mn-lt"/>
              <a:ea typeface="華康少女文字W7" pitchFamily="49" charset="-120"/>
              <a:cs typeface="+mn-cs"/>
            </a:rPr>
            <a:t>烤牛角</a:t>
          </a:r>
        </a:p>
      </xdr:txBody>
    </xdr:sp>
    <xdr:clientData/>
  </xdr:twoCellAnchor>
  <xdr:twoCellAnchor>
    <xdr:from>
      <xdr:col>7</xdr:col>
      <xdr:colOff>126998</xdr:colOff>
      <xdr:row>0</xdr:row>
      <xdr:rowOff>158751</xdr:rowOff>
    </xdr:from>
    <xdr:to>
      <xdr:col>12</xdr:col>
      <xdr:colOff>211669</xdr:colOff>
      <xdr:row>1</xdr:row>
      <xdr:rowOff>254000</xdr:rowOff>
    </xdr:to>
    <xdr:sp macro="" textlink="">
      <xdr:nvSpPr>
        <xdr:cNvPr id="135" name="矩形 134"/>
        <xdr:cNvSpPr/>
      </xdr:nvSpPr>
      <xdr:spPr>
        <a:xfrm>
          <a:off x="2527298" y="158751"/>
          <a:ext cx="1799171" cy="28574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日式烏龍麵</a:t>
          </a:r>
        </a:p>
      </xdr:txBody>
    </xdr:sp>
    <xdr:clientData/>
  </xdr:twoCellAnchor>
  <xdr:twoCellAnchor>
    <xdr:from>
      <xdr:col>3</xdr:col>
      <xdr:colOff>190488</xdr:colOff>
      <xdr:row>23</xdr:row>
      <xdr:rowOff>232832</xdr:rowOff>
    </xdr:from>
    <xdr:to>
      <xdr:col>8</xdr:col>
      <xdr:colOff>52912</xdr:colOff>
      <xdr:row>25</xdr:row>
      <xdr:rowOff>10580</xdr:rowOff>
    </xdr:to>
    <xdr:sp macro="" textlink="">
      <xdr:nvSpPr>
        <xdr:cNvPr id="136" name="矩形 135"/>
        <xdr:cNvSpPr/>
      </xdr:nvSpPr>
      <xdr:spPr>
        <a:xfrm>
          <a:off x="1206488" y="5630332"/>
          <a:ext cx="1555757" cy="30691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燒仙草</a:t>
          </a:r>
        </a:p>
      </xdr:txBody>
    </xdr:sp>
    <xdr:clientData/>
  </xdr:twoCellAnchor>
  <xdr:twoCellAnchor>
    <xdr:from>
      <xdr:col>7</xdr:col>
      <xdr:colOff>285748</xdr:colOff>
      <xdr:row>2</xdr:row>
      <xdr:rowOff>18</xdr:rowOff>
    </xdr:from>
    <xdr:to>
      <xdr:col>12</xdr:col>
      <xdr:colOff>31748</xdr:colOff>
      <xdr:row>3</xdr:row>
      <xdr:rowOff>21185</xdr:rowOff>
    </xdr:to>
    <xdr:sp macro="" textlink="">
      <xdr:nvSpPr>
        <xdr:cNvPr id="137" name="矩形 136"/>
        <xdr:cNvSpPr/>
      </xdr:nvSpPr>
      <xdr:spPr>
        <a:xfrm>
          <a:off x="2686048" y="457218"/>
          <a:ext cx="1460500" cy="28786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黃金雞腿</a:t>
          </a:r>
        </a:p>
      </xdr:txBody>
    </xdr:sp>
    <xdr:clientData/>
  </xdr:twoCellAnchor>
  <xdr:twoCellAnchor>
    <xdr:from>
      <xdr:col>35</xdr:col>
      <xdr:colOff>190491</xdr:colOff>
      <xdr:row>3</xdr:row>
      <xdr:rowOff>31741</xdr:rowOff>
    </xdr:from>
    <xdr:to>
      <xdr:col>39</xdr:col>
      <xdr:colOff>126997</xdr:colOff>
      <xdr:row>4</xdr:row>
      <xdr:rowOff>74081</xdr:rowOff>
    </xdr:to>
    <xdr:sp macro="" textlink="">
      <xdr:nvSpPr>
        <xdr:cNvPr id="138" name="矩形 137"/>
        <xdr:cNvSpPr/>
      </xdr:nvSpPr>
      <xdr:spPr>
        <a:xfrm>
          <a:off x="12191991" y="755641"/>
          <a:ext cx="1308106" cy="30904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柳葉魚</a:t>
          </a:r>
        </a:p>
      </xdr:txBody>
    </xdr:sp>
    <xdr:clientData/>
  </xdr:twoCellAnchor>
  <xdr:twoCellAnchor editAs="oneCell">
    <xdr:from>
      <xdr:col>7</xdr:col>
      <xdr:colOff>88546</xdr:colOff>
      <xdr:row>45</xdr:row>
      <xdr:rowOff>74764</xdr:rowOff>
    </xdr:from>
    <xdr:to>
      <xdr:col>9</xdr:col>
      <xdr:colOff>53475</xdr:colOff>
      <xdr:row>45</xdr:row>
      <xdr:rowOff>366415</xdr:rowOff>
    </xdr:to>
    <xdr:pic>
      <xdr:nvPicPr>
        <xdr:cNvPr id="139" name="圖片 138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5" t="3653" r="1873" b="2338"/>
        <a:stretch/>
      </xdr:blipFill>
      <xdr:spPr>
        <a:xfrm rot="153601">
          <a:off x="2488846" y="10552264"/>
          <a:ext cx="650729" cy="291651"/>
        </a:xfrm>
        <a:prstGeom prst="rect">
          <a:avLst/>
        </a:prstGeom>
      </xdr:spPr>
    </xdr:pic>
    <xdr:clientData/>
  </xdr:twoCellAnchor>
  <xdr:twoCellAnchor>
    <xdr:from>
      <xdr:col>0</xdr:col>
      <xdr:colOff>10583</xdr:colOff>
      <xdr:row>21</xdr:row>
      <xdr:rowOff>264583</xdr:rowOff>
    </xdr:from>
    <xdr:to>
      <xdr:col>3</xdr:col>
      <xdr:colOff>317500</xdr:colOff>
      <xdr:row>23</xdr:row>
      <xdr:rowOff>31747</xdr:rowOff>
    </xdr:to>
    <xdr:sp macro="" textlink="">
      <xdr:nvSpPr>
        <xdr:cNvPr id="140" name="矩形 139"/>
        <xdr:cNvSpPr/>
      </xdr:nvSpPr>
      <xdr:spPr>
        <a:xfrm>
          <a:off x="10583" y="5179483"/>
          <a:ext cx="1335617" cy="30056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C00000"/>
              </a:solidFill>
              <a:effectLst/>
              <a:latin typeface="+mn-lt"/>
              <a:ea typeface="華康少女文字W7" pitchFamily="49" charset="-120"/>
              <a:cs typeface="+mn-cs"/>
            </a:rPr>
            <a:t>茄汁熱狗</a:t>
          </a:r>
        </a:p>
      </xdr:txBody>
    </xdr:sp>
    <xdr:clientData/>
  </xdr:twoCellAnchor>
  <xdr:twoCellAnchor>
    <xdr:from>
      <xdr:col>4</xdr:col>
      <xdr:colOff>31749</xdr:colOff>
      <xdr:row>20</xdr:row>
      <xdr:rowOff>232834</xdr:rowOff>
    </xdr:from>
    <xdr:to>
      <xdr:col>7</xdr:col>
      <xdr:colOff>306918</xdr:colOff>
      <xdr:row>22</xdr:row>
      <xdr:rowOff>42333</xdr:rowOff>
    </xdr:to>
    <xdr:sp macro="" textlink="">
      <xdr:nvSpPr>
        <xdr:cNvPr id="141" name="矩形 140"/>
        <xdr:cNvSpPr/>
      </xdr:nvSpPr>
      <xdr:spPr>
        <a:xfrm>
          <a:off x="1403349" y="4881034"/>
          <a:ext cx="1303869" cy="34289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滷蛋</a:t>
          </a:r>
        </a:p>
      </xdr:txBody>
    </xdr:sp>
    <xdr:clientData/>
  </xdr:twoCellAnchor>
  <xdr:twoCellAnchor>
    <xdr:from>
      <xdr:col>8</xdr:col>
      <xdr:colOff>21167</xdr:colOff>
      <xdr:row>28</xdr:row>
      <xdr:rowOff>243417</xdr:rowOff>
    </xdr:from>
    <xdr:to>
      <xdr:col>11</xdr:col>
      <xdr:colOff>328084</xdr:colOff>
      <xdr:row>30</xdr:row>
      <xdr:rowOff>10581</xdr:rowOff>
    </xdr:to>
    <xdr:sp macro="" textlink="">
      <xdr:nvSpPr>
        <xdr:cNvPr id="142" name="矩形 141"/>
        <xdr:cNvSpPr/>
      </xdr:nvSpPr>
      <xdr:spPr>
        <a:xfrm>
          <a:off x="2730500" y="6656917"/>
          <a:ext cx="1322917" cy="29633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C00000"/>
              </a:solidFill>
              <a:effectLst/>
              <a:latin typeface="+mn-lt"/>
              <a:ea typeface="華康少女文字W7" pitchFamily="49" charset="-120"/>
              <a:cs typeface="+mn-cs"/>
            </a:rPr>
            <a:t>脆皮雞腿</a:t>
          </a:r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20</xdr:col>
      <xdr:colOff>2</xdr:colOff>
      <xdr:row>32</xdr:row>
      <xdr:rowOff>21480</xdr:rowOff>
    </xdr:to>
    <xdr:sp macro="" textlink="">
      <xdr:nvSpPr>
        <xdr:cNvPr id="143" name="矩形 142"/>
        <xdr:cNvSpPr/>
      </xdr:nvSpPr>
      <xdr:spPr>
        <a:xfrm>
          <a:off x="5486400" y="7277100"/>
          <a:ext cx="1371602" cy="28818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番茄炒蛋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342900</xdr:colOff>
      <xdr:row>10</xdr:row>
      <xdr:rowOff>104775</xdr:rowOff>
    </xdr:from>
    <xdr:to>
      <xdr:col>23</xdr:col>
      <xdr:colOff>78148</xdr:colOff>
      <xdr:row>13</xdr:row>
      <xdr:rowOff>85724</xdr:rowOff>
    </xdr:to>
    <xdr:pic>
      <xdr:nvPicPr>
        <xdr:cNvPr id="6" name="Picture 5" descr="技師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1657350"/>
          <a:ext cx="1021123" cy="495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37</xdr:row>
      <xdr:rowOff>38100</xdr:rowOff>
    </xdr:from>
    <xdr:to>
      <xdr:col>23</xdr:col>
      <xdr:colOff>390526</xdr:colOff>
      <xdr:row>45</xdr:row>
      <xdr:rowOff>95250</xdr:rowOff>
    </xdr:to>
    <xdr:sp macro="" textlink="">
      <xdr:nvSpPr>
        <xdr:cNvPr id="4" name="WordArt 20"/>
        <xdr:cNvSpPr>
          <a:spLocks noChangeArrowheads="1" noChangeShapeType="1" noTextEdit="1"/>
        </xdr:cNvSpPr>
      </xdr:nvSpPr>
      <xdr:spPr bwMode="auto">
        <a:xfrm>
          <a:off x="3495675" y="6219825"/>
          <a:ext cx="6753226" cy="140017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none" fromWordArt="1" anchor="t">
          <a:prstTxWarp prst="textPlain">
            <a:avLst>
              <a:gd name="adj" fmla="val 50254"/>
            </a:avLst>
          </a:prstTxWarp>
        </a:bodyPr>
        <a:lstStyle/>
        <a:p>
          <a:pPr algn="l" rtl="0"/>
          <a:r>
            <a:rPr lang="zh-TW" altLang="en-US" sz="3600" b="1" kern="10" cap="none" spc="0">
              <a:ln w="18000">
                <a:solidFill>
                  <a:schemeClr val="tx1"/>
                </a:solidFill>
                <a:prstDash val="solid"/>
                <a:miter lim="800000"/>
              </a:ln>
              <a:solidFill>
                <a:srgbClr val="3366FF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華康儷粗圓" pitchFamily="49" charset="-120"/>
              <a:ea typeface="華康儷粗圓" pitchFamily="49" charset="-120"/>
            </a:rPr>
            <a:t>金大立</a:t>
          </a:r>
          <a:endParaRPr lang="en-US" altLang="zh-TW" sz="3600" b="1" kern="10" cap="none" spc="0">
            <a:ln w="18000">
              <a:solidFill>
                <a:schemeClr val="tx1"/>
              </a:solidFill>
              <a:prstDash val="solid"/>
              <a:miter lim="800000"/>
            </a:ln>
            <a:solidFill>
              <a:srgbClr val="3366FF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華康儷粗圓" pitchFamily="49" charset="-120"/>
            <a:ea typeface="華康儷粗圓" pitchFamily="49" charset="-120"/>
          </a:endParaRPr>
        </a:p>
      </xdr:txBody>
    </xdr:sp>
    <xdr:clientData/>
  </xdr:twoCellAnchor>
  <xdr:twoCellAnchor editAs="oneCell">
    <xdr:from>
      <xdr:col>20</xdr:col>
      <xdr:colOff>421404</xdr:colOff>
      <xdr:row>2</xdr:row>
      <xdr:rowOff>47309</xdr:rowOff>
    </xdr:from>
    <xdr:to>
      <xdr:col>23</xdr:col>
      <xdr:colOff>28574</xdr:colOff>
      <xdr:row>4</xdr:row>
      <xdr:rowOff>139698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3904" y="390209"/>
          <a:ext cx="893045" cy="435289"/>
        </a:xfrm>
        <a:prstGeom prst="rect">
          <a:avLst/>
        </a:prstGeom>
      </xdr:spPr>
    </xdr:pic>
    <xdr:clientData/>
  </xdr:twoCellAnchor>
  <xdr:twoCellAnchor editAs="oneCell">
    <xdr:from>
      <xdr:col>20</xdr:col>
      <xdr:colOff>381907</xdr:colOff>
      <xdr:row>5</xdr:row>
      <xdr:rowOff>2015</xdr:rowOff>
    </xdr:from>
    <xdr:to>
      <xdr:col>23</xdr:col>
      <xdr:colOff>34075</xdr:colOff>
      <xdr:row>7</xdr:row>
      <xdr:rowOff>134953</xdr:rowOff>
    </xdr:to>
    <xdr:pic>
      <xdr:nvPicPr>
        <xdr:cNvPr id="8" name="圖片 7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95" t="3696" r="2509" b="1789"/>
        <a:stretch/>
      </xdr:blipFill>
      <xdr:spPr>
        <a:xfrm rot="183257">
          <a:off x="8154307" y="840215"/>
          <a:ext cx="818028" cy="468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="90" zoomScaleNormal="90" workbookViewId="0">
      <selection activeCell="M24" sqref="M24:P24"/>
    </sheetView>
  </sheetViews>
  <sheetFormatPr defaultColWidth="4.5" defaultRowHeight="15.75" customHeight="1"/>
  <cols>
    <col min="1" max="16384" width="4.5" style="126"/>
  </cols>
  <sheetData>
    <row r="1" spans="1:20" ht="15" customHeight="1">
      <c r="A1" s="160" t="s">
        <v>421</v>
      </c>
      <c r="B1" s="161"/>
      <c r="C1" s="161"/>
      <c r="D1" s="162"/>
      <c r="E1" s="160" t="s">
        <v>501</v>
      </c>
      <c r="F1" s="161"/>
      <c r="G1" s="161"/>
      <c r="H1" s="162"/>
      <c r="I1" s="160" t="s">
        <v>422</v>
      </c>
      <c r="J1" s="161"/>
      <c r="K1" s="161"/>
      <c r="L1" s="162"/>
      <c r="M1" s="160" t="s">
        <v>423</v>
      </c>
      <c r="N1" s="161"/>
      <c r="O1" s="161"/>
      <c r="P1" s="162"/>
      <c r="Q1" s="160" t="s">
        <v>424</v>
      </c>
      <c r="R1" s="161"/>
      <c r="S1" s="161"/>
      <c r="T1" s="162"/>
    </row>
    <row r="2" spans="1:20" ht="21" customHeight="1">
      <c r="A2" s="166" t="s">
        <v>209</v>
      </c>
      <c r="B2" s="167"/>
      <c r="C2" s="167"/>
      <c r="D2" s="168"/>
      <c r="E2" s="166" t="s">
        <v>425</v>
      </c>
      <c r="F2" s="167"/>
      <c r="G2" s="167"/>
      <c r="H2" s="168"/>
      <c r="I2" s="166"/>
      <c r="J2" s="167"/>
      <c r="K2" s="167"/>
      <c r="L2" s="168"/>
      <c r="M2" s="166" t="s">
        <v>426</v>
      </c>
      <c r="N2" s="167"/>
      <c r="O2" s="167"/>
      <c r="P2" s="168"/>
      <c r="Q2" s="166" t="s">
        <v>209</v>
      </c>
      <c r="R2" s="167"/>
      <c r="S2" s="167"/>
      <c r="T2" s="168"/>
    </row>
    <row r="3" spans="1:20" ht="21" customHeight="1">
      <c r="A3" s="148"/>
      <c r="B3" s="149"/>
      <c r="C3" s="149"/>
      <c r="D3" s="150"/>
      <c r="E3" s="148" t="s">
        <v>427</v>
      </c>
      <c r="F3" s="149"/>
      <c r="G3" s="149"/>
      <c r="H3" s="150"/>
      <c r="I3" s="148"/>
      <c r="J3" s="149"/>
      <c r="K3" s="149"/>
      <c r="L3" s="150"/>
      <c r="M3" s="148" t="s">
        <v>428</v>
      </c>
      <c r="N3" s="149"/>
      <c r="O3" s="149"/>
      <c r="P3" s="150"/>
      <c r="Q3" s="148" t="s">
        <v>429</v>
      </c>
      <c r="R3" s="149"/>
      <c r="S3" s="149"/>
      <c r="T3" s="150"/>
    </row>
    <row r="4" spans="1:20" ht="21" customHeight="1">
      <c r="A4" s="154" t="s">
        <v>430</v>
      </c>
      <c r="B4" s="155"/>
      <c r="C4" s="155"/>
      <c r="D4" s="156"/>
      <c r="E4" s="148" t="s">
        <v>431</v>
      </c>
      <c r="F4" s="149"/>
      <c r="G4" s="149"/>
      <c r="H4" s="150"/>
      <c r="I4" s="148"/>
      <c r="J4" s="149"/>
      <c r="K4" s="149"/>
      <c r="L4" s="150"/>
      <c r="M4" s="148"/>
      <c r="N4" s="149"/>
      <c r="O4" s="149"/>
      <c r="P4" s="150"/>
      <c r="Q4" s="148"/>
      <c r="R4" s="149"/>
      <c r="S4" s="149"/>
      <c r="T4" s="150"/>
    </row>
    <row r="5" spans="1:20" ht="21" customHeight="1">
      <c r="A5" s="154"/>
      <c r="B5" s="155"/>
      <c r="C5" s="155"/>
      <c r="D5" s="156"/>
      <c r="E5" s="148"/>
      <c r="F5" s="149"/>
      <c r="G5" s="149"/>
      <c r="H5" s="150"/>
      <c r="I5" s="148" t="s">
        <v>506</v>
      </c>
      <c r="J5" s="149"/>
      <c r="K5" s="149"/>
      <c r="L5" s="150"/>
      <c r="M5" s="154" t="s">
        <v>432</v>
      </c>
      <c r="N5" s="155"/>
      <c r="O5" s="155"/>
      <c r="P5" s="156"/>
      <c r="Q5" s="148" t="s">
        <v>433</v>
      </c>
      <c r="R5" s="149"/>
      <c r="S5" s="149"/>
      <c r="T5" s="150"/>
    </row>
    <row r="6" spans="1:20" ht="21" customHeight="1">
      <c r="A6" s="148" t="s">
        <v>434</v>
      </c>
      <c r="B6" s="149"/>
      <c r="C6" s="149"/>
      <c r="D6" s="150"/>
      <c r="E6" s="148" t="s">
        <v>435</v>
      </c>
      <c r="F6" s="149"/>
      <c r="G6" s="149"/>
      <c r="H6" s="150"/>
      <c r="I6" s="148" t="s">
        <v>435</v>
      </c>
      <c r="J6" s="149"/>
      <c r="K6" s="149"/>
      <c r="L6" s="150"/>
      <c r="M6" s="148" t="s">
        <v>435</v>
      </c>
      <c r="N6" s="149"/>
      <c r="O6" s="149"/>
      <c r="P6" s="150"/>
      <c r="Q6" s="148" t="s">
        <v>434</v>
      </c>
      <c r="R6" s="149"/>
      <c r="S6" s="149"/>
      <c r="T6" s="150"/>
    </row>
    <row r="7" spans="1:20" ht="21" customHeight="1">
      <c r="A7" s="142" t="s">
        <v>436</v>
      </c>
      <c r="B7" s="143"/>
      <c r="C7" s="143"/>
      <c r="D7" s="144"/>
      <c r="E7" s="139"/>
      <c r="F7" s="140"/>
      <c r="G7" s="140"/>
      <c r="H7" s="141"/>
      <c r="I7" s="142" t="s">
        <v>495</v>
      </c>
      <c r="J7" s="143"/>
      <c r="K7" s="143"/>
      <c r="L7" s="144"/>
      <c r="M7" s="169" t="s">
        <v>515</v>
      </c>
      <c r="N7" s="170"/>
      <c r="O7" s="170"/>
      <c r="P7" s="171"/>
      <c r="Q7" s="139" t="s">
        <v>437</v>
      </c>
      <c r="R7" s="140"/>
      <c r="S7" s="140"/>
      <c r="T7" s="141"/>
    </row>
    <row r="8" spans="1:20" s="131" customFormat="1" ht="12" customHeight="1">
      <c r="A8" s="127" t="s">
        <v>438</v>
      </c>
      <c r="B8" s="128">
        <v>805.2</v>
      </c>
      <c r="C8" s="128" t="s">
        <v>439</v>
      </c>
      <c r="D8" s="129">
        <v>28</v>
      </c>
      <c r="E8" s="127" t="s">
        <v>438</v>
      </c>
      <c r="F8" s="128">
        <v>929.5</v>
      </c>
      <c r="G8" s="128" t="s">
        <v>439</v>
      </c>
      <c r="H8" s="129">
        <v>33.5</v>
      </c>
      <c r="I8" s="130" t="s">
        <v>438</v>
      </c>
      <c r="J8" s="128">
        <v>882.5</v>
      </c>
      <c r="K8" s="128" t="s">
        <v>439</v>
      </c>
      <c r="L8" s="129">
        <v>30.5</v>
      </c>
      <c r="M8" s="130" t="s">
        <v>438</v>
      </c>
      <c r="N8" s="128">
        <v>831.8</v>
      </c>
      <c r="O8" s="128" t="s">
        <v>439</v>
      </c>
      <c r="P8" s="129">
        <v>25</v>
      </c>
      <c r="Q8" s="130" t="s">
        <v>438</v>
      </c>
      <c r="R8" s="128">
        <v>781</v>
      </c>
      <c r="S8" s="128" t="s">
        <v>439</v>
      </c>
      <c r="T8" s="129">
        <v>23</v>
      </c>
    </row>
    <row r="9" spans="1:20" s="131" customFormat="1" ht="12" customHeight="1" thickBot="1">
      <c r="A9" s="132" t="s">
        <v>440</v>
      </c>
      <c r="B9" s="133">
        <v>105.5</v>
      </c>
      <c r="C9" s="133" t="s">
        <v>441</v>
      </c>
      <c r="D9" s="134">
        <v>32.799999999999997</v>
      </c>
      <c r="E9" s="132" t="s">
        <v>440</v>
      </c>
      <c r="F9" s="133">
        <v>117.5</v>
      </c>
      <c r="G9" s="133" t="s">
        <v>441</v>
      </c>
      <c r="H9" s="134">
        <v>39.5</v>
      </c>
      <c r="I9" s="135" t="s">
        <v>440</v>
      </c>
      <c r="J9" s="133">
        <v>114.5</v>
      </c>
      <c r="K9" s="133" t="s">
        <v>441</v>
      </c>
      <c r="L9" s="134">
        <v>37.499999999999993</v>
      </c>
      <c r="M9" s="135" t="s">
        <v>440</v>
      </c>
      <c r="N9" s="133">
        <v>119</v>
      </c>
      <c r="O9" s="133" t="s">
        <v>441</v>
      </c>
      <c r="P9" s="134">
        <v>32.700000000000003</v>
      </c>
      <c r="Q9" s="135" t="s">
        <v>440</v>
      </c>
      <c r="R9" s="133">
        <v>115</v>
      </c>
      <c r="S9" s="133" t="s">
        <v>441</v>
      </c>
      <c r="T9" s="134">
        <v>28.5</v>
      </c>
    </row>
    <row r="10" spans="1:20" ht="15" customHeight="1">
      <c r="A10" s="160" t="s">
        <v>442</v>
      </c>
      <c r="B10" s="161"/>
      <c r="C10" s="161"/>
      <c r="D10" s="162"/>
      <c r="E10" s="160" t="s">
        <v>502</v>
      </c>
      <c r="F10" s="161"/>
      <c r="G10" s="161"/>
      <c r="H10" s="162"/>
      <c r="I10" s="160" t="s">
        <v>443</v>
      </c>
      <c r="J10" s="161"/>
      <c r="K10" s="161"/>
      <c r="L10" s="162"/>
      <c r="M10" s="160" t="s">
        <v>444</v>
      </c>
      <c r="N10" s="161"/>
      <c r="O10" s="161"/>
      <c r="P10" s="162"/>
      <c r="Q10" s="160" t="s">
        <v>445</v>
      </c>
      <c r="R10" s="161"/>
      <c r="S10" s="161"/>
      <c r="T10" s="162"/>
    </row>
    <row r="11" spans="1:20" ht="21" customHeight="1">
      <c r="A11" s="166" t="s">
        <v>209</v>
      </c>
      <c r="B11" s="167"/>
      <c r="C11" s="167"/>
      <c r="D11" s="168"/>
      <c r="E11" s="166" t="s">
        <v>446</v>
      </c>
      <c r="F11" s="167"/>
      <c r="G11" s="167"/>
      <c r="H11" s="168"/>
      <c r="I11" s="166"/>
      <c r="J11" s="167"/>
      <c r="K11" s="167"/>
      <c r="L11" s="168"/>
      <c r="M11" s="166" t="s">
        <v>447</v>
      </c>
      <c r="N11" s="167"/>
      <c r="O11" s="167"/>
      <c r="P11" s="168"/>
      <c r="Q11" s="166" t="s">
        <v>209</v>
      </c>
      <c r="R11" s="167"/>
      <c r="S11" s="167"/>
      <c r="T11" s="168"/>
    </row>
    <row r="12" spans="1:20" ht="21" customHeight="1">
      <c r="A12" s="148" t="s">
        <v>496</v>
      </c>
      <c r="B12" s="149"/>
      <c r="C12" s="149"/>
      <c r="D12" s="150"/>
      <c r="E12" s="148"/>
      <c r="F12" s="149"/>
      <c r="G12" s="149"/>
      <c r="H12" s="150"/>
      <c r="I12" s="148"/>
      <c r="J12" s="149"/>
      <c r="K12" s="149"/>
      <c r="L12" s="150"/>
      <c r="M12" s="148" t="s">
        <v>448</v>
      </c>
      <c r="N12" s="149"/>
      <c r="O12" s="149"/>
      <c r="P12" s="150"/>
      <c r="Q12" s="148"/>
      <c r="R12" s="149"/>
      <c r="S12" s="149"/>
      <c r="T12" s="150"/>
    </row>
    <row r="13" spans="1:20" ht="21" customHeight="1">
      <c r="A13" s="154" t="s">
        <v>449</v>
      </c>
      <c r="B13" s="155"/>
      <c r="C13" s="155"/>
      <c r="D13" s="156"/>
      <c r="E13" s="148"/>
      <c r="F13" s="149"/>
      <c r="G13" s="149"/>
      <c r="H13" s="150"/>
      <c r="I13" s="148"/>
      <c r="J13" s="149"/>
      <c r="K13" s="149"/>
      <c r="L13" s="150"/>
      <c r="M13" s="148"/>
      <c r="N13" s="149"/>
      <c r="O13" s="149"/>
      <c r="P13" s="150"/>
      <c r="Q13" s="178" t="s">
        <v>497</v>
      </c>
      <c r="R13" s="179"/>
      <c r="S13" s="179"/>
      <c r="T13" s="180"/>
    </row>
    <row r="14" spans="1:20" ht="21" customHeight="1">
      <c r="A14" s="154" t="s">
        <v>450</v>
      </c>
      <c r="B14" s="155"/>
      <c r="C14" s="155"/>
      <c r="D14" s="156"/>
      <c r="E14" s="148" t="s">
        <v>451</v>
      </c>
      <c r="F14" s="149"/>
      <c r="G14" s="149"/>
      <c r="H14" s="150"/>
      <c r="I14" s="148" t="s">
        <v>452</v>
      </c>
      <c r="J14" s="149"/>
      <c r="K14" s="149"/>
      <c r="L14" s="150"/>
      <c r="M14" s="154"/>
      <c r="N14" s="155"/>
      <c r="O14" s="155"/>
      <c r="P14" s="156"/>
      <c r="Q14" s="154"/>
      <c r="R14" s="155"/>
      <c r="S14" s="155"/>
      <c r="T14" s="156"/>
    </row>
    <row r="15" spans="1:20" ht="21" customHeight="1">
      <c r="A15" s="148" t="s">
        <v>435</v>
      </c>
      <c r="B15" s="149"/>
      <c r="C15" s="149"/>
      <c r="D15" s="150"/>
      <c r="E15" s="148" t="s">
        <v>434</v>
      </c>
      <c r="F15" s="149"/>
      <c r="G15" s="149"/>
      <c r="H15" s="150"/>
      <c r="I15" s="148" t="s">
        <v>434</v>
      </c>
      <c r="J15" s="149"/>
      <c r="K15" s="149"/>
      <c r="L15" s="150"/>
      <c r="M15" s="148" t="s">
        <v>435</v>
      </c>
      <c r="N15" s="149"/>
      <c r="O15" s="149"/>
      <c r="P15" s="150"/>
      <c r="Q15" s="148" t="s">
        <v>435</v>
      </c>
      <c r="R15" s="149"/>
      <c r="S15" s="149"/>
      <c r="T15" s="150"/>
    </row>
    <row r="16" spans="1:20" ht="21" customHeight="1">
      <c r="A16" s="139" t="s">
        <v>453</v>
      </c>
      <c r="B16" s="140"/>
      <c r="C16" s="140"/>
      <c r="D16" s="141"/>
      <c r="E16" s="142" t="s">
        <v>454</v>
      </c>
      <c r="F16" s="143"/>
      <c r="G16" s="143"/>
      <c r="H16" s="144"/>
      <c r="I16" s="139" t="s">
        <v>455</v>
      </c>
      <c r="J16" s="140"/>
      <c r="K16" s="140"/>
      <c r="L16" s="141"/>
      <c r="M16" s="142" t="s">
        <v>456</v>
      </c>
      <c r="N16" s="143"/>
      <c r="O16" s="143"/>
      <c r="P16" s="144"/>
      <c r="Q16" s="142" t="s">
        <v>457</v>
      </c>
      <c r="R16" s="143"/>
      <c r="S16" s="143"/>
      <c r="T16" s="144"/>
    </row>
    <row r="17" spans="1:20" s="131" customFormat="1" ht="12" customHeight="1">
      <c r="A17" s="127" t="s">
        <v>438</v>
      </c>
      <c r="B17" s="128">
        <v>747.2</v>
      </c>
      <c r="C17" s="128" t="s">
        <v>439</v>
      </c>
      <c r="D17" s="129">
        <v>24</v>
      </c>
      <c r="E17" s="127" t="s">
        <v>438</v>
      </c>
      <c r="F17" s="128">
        <v>919.9</v>
      </c>
      <c r="G17" s="128" t="s">
        <v>439</v>
      </c>
      <c r="H17" s="129">
        <v>31.5</v>
      </c>
      <c r="I17" s="130" t="s">
        <v>438</v>
      </c>
      <c r="J17" s="128">
        <v>819</v>
      </c>
      <c r="K17" s="128" t="s">
        <v>439</v>
      </c>
      <c r="L17" s="129">
        <v>25</v>
      </c>
      <c r="M17" s="130" t="s">
        <v>438</v>
      </c>
      <c r="N17" s="128">
        <v>781.8</v>
      </c>
      <c r="O17" s="128" t="s">
        <v>439</v>
      </c>
      <c r="P17" s="129">
        <v>25</v>
      </c>
      <c r="Q17" s="130" t="s">
        <v>438</v>
      </c>
      <c r="R17" s="128">
        <v>775.9</v>
      </c>
      <c r="S17" s="128" t="s">
        <v>439</v>
      </c>
      <c r="T17" s="129">
        <v>25.5</v>
      </c>
    </row>
    <row r="18" spans="1:20" s="131" customFormat="1" ht="12" customHeight="1" thickBot="1">
      <c r="A18" s="132" t="s">
        <v>440</v>
      </c>
      <c r="B18" s="133">
        <v>103.5</v>
      </c>
      <c r="C18" s="133" t="s">
        <v>441</v>
      </c>
      <c r="D18" s="134">
        <v>29.299999999999997</v>
      </c>
      <c r="E18" s="132" t="s">
        <v>440</v>
      </c>
      <c r="F18" s="133">
        <v>122</v>
      </c>
      <c r="G18" s="133" t="s">
        <v>441</v>
      </c>
      <c r="H18" s="134">
        <v>37.1</v>
      </c>
      <c r="I18" s="135" t="s">
        <v>440</v>
      </c>
      <c r="J18" s="133">
        <v>118</v>
      </c>
      <c r="K18" s="133" t="s">
        <v>441</v>
      </c>
      <c r="L18" s="134">
        <v>30.500000000000004</v>
      </c>
      <c r="M18" s="135" t="s">
        <v>440</v>
      </c>
      <c r="N18" s="133">
        <v>108</v>
      </c>
      <c r="O18" s="133" t="s">
        <v>441</v>
      </c>
      <c r="P18" s="134">
        <v>31.2</v>
      </c>
      <c r="Q18" s="135" t="s">
        <v>440</v>
      </c>
      <c r="R18" s="133">
        <v>105</v>
      </c>
      <c r="S18" s="133" t="s">
        <v>441</v>
      </c>
      <c r="T18" s="134">
        <v>31.599999999999998</v>
      </c>
    </row>
    <row r="19" spans="1:20" ht="15" customHeight="1">
      <c r="A19" s="160" t="s">
        <v>458</v>
      </c>
      <c r="B19" s="161"/>
      <c r="C19" s="161"/>
      <c r="D19" s="162"/>
      <c r="E19" s="160" t="s">
        <v>503</v>
      </c>
      <c r="F19" s="161"/>
      <c r="G19" s="161"/>
      <c r="H19" s="162"/>
      <c r="I19" s="160" t="s">
        <v>459</v>
      </c>
      <c r="J19" s="161"/>
      <c r="K19" s="161"/>
      <c r="L19" s="162"/>
      <c r="M19" s="160" t="s">
        <v>460</v>
      </c>
      <c r="N19" s="161"/>
      <c r="O19" s="161"/>
      <c r="P19" s="162"/>
      <c r="Q19" s="160" t="s">
        <v>461</v>
      </c>
      <c r="R19" s="161"/>
      <c r="S19" s="161"/>
      <c r="T19" s="162"/>
    </row>
    <row r="20" spans="1:20" ht="21" customHeight="1">
      <c r="A20" s="166" t="s">
        <v>209</v>
      </c>
      <c r="B20" s="167"/>
      <c r="C20" s="167"/>
      <c r="D20" s="168"/>
      <c r="E20" s="166" t="s">
        <v>94</v>
      </c>
      <c r="F20" s="167"/>
      <c r="G20" s="167"/>
      <c r="H20" s="168"/>
      <c r="I20" s="166"/>
      <c r="J20" s="167"/>
      <c r="K20" s="167"/>
      <c r="L20" s="168"/>
      <c r="M20" s="166" t="s">
        <v>462</v>
      </c>
      <c r="N20" s="167"/>
      <c r="O20" s="167"/>
      <c r="P20" s="168"/>
      <c r="Q20" s="166" t="s">
        <v>209</v>
      </c>
      <c r="R20" s="167"/>
      <c r="S20" s="167"/>
      <c r="T20" s="168"/>
    </row>
    <row r="21" spans="1:20" ht="21" customHeight="1">
      <c r="A21" s="148" t="s">
        <v>499</v>
      </c>
      <c r="B21" s="149"/>
      <c r="C21" s="149"/>
      <c r="D21" s="150"/>
      <c r="E21" s="148" t="s">
        <v>463</v>
      </c>
      <c r="F21" s="149"/>
      <c r="G21" s="149"/>
      <c r="H21" s="150"/>
      <c r="I21" s="148"/>
      <c r="J21" s="149"/>
      <c r="K21" s="149"/>
      <c r="L21" s="150"/>
      <c r="M21" s="148"/>
      <c r="N21" s="149"/>
      <c r="O21" s="149"/>
      <c r="P21" s="150"/>
      <c r="Q21" s="148" t="s">
        <v>500</v>
      </c>
      <c r="R21" s="149"/>
      <c r="S21" s="149"/>
      <c r="T21" s="150"/>
    </row>
    <row r="22" spans="1:20" ht="21" customHeight="1">
      <c r="A22" s="154" t="s">
        <v>465</v>
      </c>
      <c r="B22" s="155"/>
      <c r="C22" s="155"/>
      <c r="D22" s="156"/>
      <c r="E22" s="148"/>
      <c r="F22" s="149"/>
      <c r="G22" s="149"/>
      <c r="H22" s="150"/>
      <c r="I22" s="148"/>
      <c r="J22" s="149"/>
      <c r="K22" s="149"/>
      <c r="L22" s="150"/>
      <c r="M22" s="148" t="s">
        <v>464</v>
      </c>
      <c r="N22" s="149"/>
      <c r="O22" s="149"/>
      <c r="P22" s="150"/>
      <c r="Q22" s="175" t="s">
        <v>466</v>
      </c>
      <c r="R22" s="176"/>
      <c r="S22" s="176"/>
      <c r="T22" s="177"/>
    </row>
    <row r="23" spans="1:20" ht="21" customHeight="1">
      <c r="A23" s="154"/>
      <c r="B23" s="155"/>
      <c r="C23" s="155"/>
      <c r="D23" s="156"/>
      <c r="E23" s="148" t="s">
        <v>467</v>
      </c>
      <c r="F23" s="149"/>
      <c r="G23" s="149"/>
      <c r="H23" s="150"/>
      <c r="I23" s="148" t="s">
        <v>468</v>
      </c>
      <c r="J23" s="149"/>
      <c r="K23" s="149"/>
      <c r="L23" s="150"/>
      <c r="M23" s="148" t="s">
        <v>469</v>
      </c>
      <c r="N23" s="149"/>
      <c r="O23" s="149"/>
      <c r="P23" s="150"/>
      <c r="Q23" s="148" t="s">
        <v>470</v>
      </c>
      <c r="R23" s="149"/>
      <c r="S23" s="149"/>
      <c r="T23" s="150"/>
    </row>
    <row r="24" spans="1:20" ht="21" customHeight="1">
      <c r="A24" s="148" t="s">
        <v>434</v>
      </c>
      <c r="B24" s="149"/>
      <c r="C24" s="149"/>
      <c r="D24" s="150"/>
      <c r="E24" s="148" t="s">
        <v>435</v>
      </c>
      <c r="F24" s="149"/>
      <c r="G24" s="149"/>
      <c r="H24" s="150"/>
      <c r="I24" s="148" t="s">
        <v>434</v>
      </c>
      <c r="J24" s="149"/>
      <c r="K24" s="149"/>
      <c r="L24" s="150"/>
      <c r="M24" s="148" t="s">
        <v>435</v>
      </c>
      <c r="N24" s="149"/>
      <c r="O24" s="149"/>
      <c r="P24" s="150"/>
      <c r="Q24" s="148" t="s">
        <v>435</v>
      </c>
      <c r="R24" s="149"/>
      <c r="S24" s="149"/>
      <c r="T24" s="150"/>
    </row>
    <row r="25" spans="1:20" ht="21" customHeight="1">
      <c r="A25" s="139" t="s">
        <v>471</v>
      </c>
      <c r="B25" s="140"/>
      <c r="C25" s="140"/>
      <c r="D25" s="141"/>
      <c r="E25" s="142"/>
      <c r="F25" s="143"/>
      <c r="G25" s="143"/>
      <c r="H25" s="144"/>
      <c r="I25" s="142" t="s">
        <v>495</v>
      </c>
      <c r="J25" s="143"/>
      <c r="K25" s="143"/>
      <c r="L25" s="144"/>
      <c r="M25" s="139" t="s">
        <v>518</v>
      </c>
      <c r="N25" s="140"/>
      <c r="O25" s="140"/>
      <c r="P25" s="141"/>
      <c r="Q25" s="142" t="s">
        <v>472</v>
      </c>
      <c r="R25" s="143"/>
      <c r="S25" s="143"/>
      <c r="T25" s="144"/>
    </row>
    <row r="26" spans="1:20" s="131" customFormat="1" ht="12" customHeight="1">
      <c r="A26" s="127" t="s">
        <v>438</v>
      </c>
      <c r="B26" s="128">
        <v>802.9</v>
      </c>
      <c r="C26" s="128" t="s">
        <v>439</v>
      </c>
      <c r="D26" s="129">
        <v>28.5</v>
      </c>
      <c r="E26" s="127" t="s">
        <v>438</v>
      </c>
      <c r="F26" s="128">
        <v>919.2</v>
      </c>
      <c r="G26" s="128" t="s">
        <v>439</v>
      </c>
      <c r="H26" s="129">
        <v>32</v>
      </c>
      <c r="I26" s="130" t="s">
        <v>438</v>
      </c>
      <c r="J26" s="128">
        <v>766</v>
      </c>
      <c r="K26" s="128" t="s">
        <v>439</v>
      </c>
      <c r="L26" s="129">
        <v>22</v>
      </c>
      <c r="M26" s="127" t="s">
        <v>438</v>
      </c>
      <c r="N26" s="128">
        <v>774.2</v>
      </c>
      <c r="O26" s="128" t="s">
        <v>439</v>
      </c>
      <c r="P26" s="129">
        <v>25</v>
      </c>
      <c r="Q26" s="130" t="s">
        <v>438</v>
      </c>
      <c r="R26" s="128">
        <v>770.1</v>
      </c>
      <c r="S26" s="128" t="s">
        <v>439</v>
      </c>
      <c r="T26" s="129">
        <v>26.5</v>
      </c>
    </row>
    <row r="27" spans="1:20" s="131" customFormat="1" ht="12" customHeight="1" thickBot="1">
      <c r="A27" s="132" t="s">
        <v>440</v>
      </c>
      <c r="B27" s="133">
        <v>102</v>
      </c>
      <c r="C27" s="133" t="s">
        <v>441</v>
      </c>
      <c r="D27" s="134">
        <v>34.6</v>
      </c>
      <c r="E27" s="132" t="s">
        <v>440</v>
      </c>
      <c r="F27" s="133">
        <v>120</v>
      </c>
      <c r="G27" s="133" t="s">
        <v>441</v>
      </c>
      <c r="H27" s="134">
        <v>37.799999999999997</v>
      </c>
      <c r="I27" s="135" t="s">
        <v>440</v>
      </c>
      <c r="J27" s="133">
        <v>115.5</v>
      </c>
      <c r="K27" s="133" t="s">
        <v>441</v>
      </c>
      <c r="L27" s="134">
        <v>26.5</v>
      </c>
      <c r="M27" s="132" t="s">
        <v>440</v>
      </c>
      <c r="N27" s="133">
        <v>106.5</v>
      </c>
      <c r="O27" s="133" t="s">
        <v>441</v>
      </c>
      <c r="P27" s="134">
        <v>30.8</v>
      </c>
      <c r="Q27" s="135" t="s">
        <v>440</v>
      </c>
      <c r="R27" s="133">
        <v>102.5</v>
      </c>
      <c r="S27" s="133" t="s">
        <v>441</v>
      </c>
      <c r="T27" s="134">
        <v>30.4</v>
      </c>
    </row>
    <row r="28" spans="1:20" ht="15" customHeight="1">
      <c r="A28" s="160" t="s">
        <v>473</v>
      </c>
      <c r="B28" s="161"/>
      <c r="C28" s="161"/>
      <c r="D28" s="162"/>
      <c r="E28" s="160" t="s">
        <v>504</v>
      </c>
      <c r="F28" s="161"/>
      <c r="G28" s="161"/>
      <c r="H28" s="162"/>
      <c r="I28" s="160" t="s">
        <v>474</v>
      </c>
      <c r="J28" s="161"/>
      <c r="K28" s="161"/>
      <c r="L28" s="162"/>
      <c r="M28" s="160" t="s">
        <v>475</v>
      </c>
      <c r="N28" s="161"/>
      <c r="O28" s="161"/>
      <c r="P28" s="162"/>
      <c r="Q28" s="160" t="s">
        <v>476</v>
      </c>
      <c r="R28" s="161"/>
      <c r="S28" s="161"/>
      <c r="T28" s="162"/>
    </row>
    <row r="29" spans="1:20" ht="21" customHeight="1">
      <c r="A29" s="166" t="s">
        <v>209</v>
      </c>
      <c r="B29" s="167"/>
      <c r="C29" s="167"/>
      <c r="D29" s="168"/>
      <c r="E29" s="166" t="s">
        <v>426</v>
      </c>
      <c r="F29" s="167"/>
      <c r="G29" s="167"/>
      <c r="H29" s="168"/>
      <c r="I29" s="166"/>
      <c r="J29" s="167"/>
      <c r="K29" s="167"/>
      <c r="L29" s="168"/>
      <c r="M29" s="166" t="s">
        <v>425</v>
      </c>
      <c r="N29" s="167"/>
      <c r="O29" s="167"/>
      <c r="P29" s="168"/>
      <c r="Q29" s="166" t="s">
        <v>209</v>
      </c>
      <c r="R29" s="167"/>
      <c r="S29" s="167"/>
      <c r="T29" s="168"/>
    </row>
    <row r="30" spans="1:20" ht="21" customHeight="1">
      <c r="A30" s="148"/>
      <c r="B30" s="149"/>
      <c r="C30" s="149"/>
      <c r="D30" s="150"/>
      <c r="E30" s="148"/>
      <c r="F30" s="149"/>
      <c r="G30" s="149"/>
      <c r="H30" s="150"/>
      <c r="I30" s="148"/>
      <c r="J30" s="149"/>
      <c r="K30" s="149"/>
      <c r="L30" s="150"/>
      <c r="M30" s="148" t="s">
        <v>477</v>
      </c>
      <c r="N30" s="149"/>
      <c r="O30" s="149"/>
      <c r="P30" s="150"/>
      <c r="Q30" s="148"/>
      <c r="R30" s="149"/>
      <c r="S30" s="149"/>
      <c r="T30" s="150"/>
    </row>
    <row r="31" spans="1:20" ht="21" customHeight="1">
      <c r="A31" s="154"/>
      <c r="B31" s="155"/>
      <c r="C31" s="155"/>
      <c r="D31" s="156"/>
      <c r="E31" s="148" t="s">
        <v>478</v>
      </c>
      <c r="F31" s="149"/>
      <c r="G31" s="149"/>
      <c r="H31" s="150"/>
      <c r="I31" s="148"/>
      <c r="J31" s="149"/>
      <c r="K31" s="149"/>
      <c r="L31" s="150"/>
      <c r="M31" s="148"/>
      <c r="N31" s="149"/>
      <c r="O31" s="149"/>
      <c r="P31" s="150"/>
      <c r="Q31" s="148" t="s">
        <v>479</v>
      </c>
      <c r="R31" s="149"/>
      <c r="S31" s="149"/>
      <c r="T31" s="150"/>
    </row>
    <row r="32" spans="1:20" ht="21" customHeight="1">
      <c r="A32" s="154" t="s">
        <v>480</v>
      </c>
      <c r="B32" s="155"/>
      <c r="C32" s="155"/>
      <c r="D32" s="156"/>
      <c r="E32" s="148" t="s">
        <v>481</v>
      </c>
      <c r="F32" s="149"/>
      <c r="G32" s="149"/>
      <c r="H32" s="150"/>
      <c r="I32" s="148" t="s">
        <v>482</v>
      </c>
      <c r="J32" s="149"/>
      <c r="K32" s="149"/>
      <c r="L32" s="150"/>
      <c r="M32" s="172" t="s">
        <v>483</v>
      </c>
      <c r="N32" s="173"/>
      <c r="O32" s="173"/>
      <c r="P32" s="174"/>
      <c r="Q32" s="154"/>
      <c r="R32" s="155"/>
      <c r="S32" s="155"/>
      <c r="T32" s="156"/>
    </row>
    <row r="33" spans="1:20" ht="21" customHeight="1">
      <c r="A33" s="148" t="s">
        <v>434</v>
      </c>
      <c r="B33" s="149"/>
      <c r="C33" s="149"/>
      <c r="D33" s="150"/>
      <c r="E33" s="148" t="s">
        <v>435</v>
      </c>
      <c r="F33" s="149"/>
      <c r="G33" s="149"/>
      <c r="H33" s="150"/>
      <c r="I33" s="148" t="s">
        <v>435</v>
      </c>
      <c r="J33" s="149"/>
      <c r="K33" s="149"/>
      <c r="L33" s="150"/>
      <c r="M33" s="148" t="s">
        <v>435</v>
      </c>
      <c r="N33" s="149"/>
      <c r="O33" s="149"/>
      <c r="P33" s="150"/>
      <c r="Q33" s="148" t="s">
        <v>434</v>
      </c>
      <c r="R33" s="149"/>
      <c r="S33" s="149"/>
      <c r="T33" s="150"/>
    </row>
    <row r="34" spans="1:20" ht="21" customHeight="1">
      <c r="A34" s="142" t="s">
        <v>484</v>
      </c>
      <c r="B34" s="143"/>
      <c r="C34" s="143"/>
      <c r="D34" s="144"/>
      <c r="E34" s="139" t="s">
        <v>485</v>
      </c>
      <c r="F34" s="140"/>
      <c r="G34" s="140"/>
      <c r="H34" s="141"/>
      <c r="I34" s="139" t="s">
        <v>486</v>
      </c>
      <c r="J34" s="140"/>
      <c r="K34" s="140"/>
      <c r="L34" s="141"/>
      <c r="M34" s="169" t="s">
        <v>487</v>
      </c>
      <c r="N34" s="170"/>
      <c r="O34" s="170"/>
      <c r="P34" s="171"/>
      <c r="Q34" s="139" t="s">
        <v>436</v>
      </c>
      <c r="R34" s="140"/>
      <c r="S34" s="140"/>
      <c r="T34" s="141"/>
    </row>
    <row r="35" spans="1:20" ht="12" customHeight="1">
      <c r="A35" s="127" t="s">
        <v>438</v>
      </c>
      <c r="B35" s="128">
        <v>764.4</v>
      </c>
      <c r="C35" s="128" t="s">
        <v>439</v>
      </c>
      <c r="D35" s="129">
        <v>24</v>
      </c>
      <c r="E35" s="127" t="s">
        <v>438</v>
      </c>
      <c r="F35" s="128">
        <v>891</v>
      </c>
      <c r="G35" s="128" t="s">
        <v>439</v>
      </c>
      <c r="H35" s="129">
        <v>31</v>
      </c>
      <c r="I35" s="130" t="s">
        <v>438</v>
      </c>
      <c r="J35" s="128">
        <v>888.9</v>
      </c>
      <c r="K35" s="128" t="s">
        <v>439</v>
      </c>
      <c r="L35" s="129">
        <v>32.5</v>
      </c>
      <c r="M35" s="127" t="s">
        <v>438</v>
      </c>
      <c r="N35" s="128">
        <v>831.9</v>
      </c>
      <c r="O35" s="128" t="s">
        <v>439</v>
      </c>
      <c r="P35" s="129">
        <v>25.5</v>
      </c>
      <c r="Q35" s="130" t="s">
        <v>438</v>
      </c>
      <c r="R35" s="128">
        <v>827</v>
      </c>
      <c r="S35" s="128" t="s">
        <v>439</v>
      </c>
      <c r="T35" s="129">
        <v>29</v>
      </c>
    </row>
    <row r="36" spans="1:20" ht="12" customHeight="1" thickBot="1">
      <c r="A36" s="132" t="s">
        <v>440</v>
      </c>
      <c r="B36" s="133">
        <v>107.5</v>
      </c>
      <c r="C36" s="133" t="s">
        <v>441</v>
      </c>
      <c r="D36" s="134">
        <v>29.599999999999998</v>
      </c>
      <c r="E36" s="132" t="s">
        <v>440</v>
      </c>
      <c r="F36" s="133">
        <v>117</v>
      </c>
      <c r="G36" s="133" t="s">
        <v>441</v>
      </c>
      <c r="H36" s="134">
        <v>36</v>
      </c>
      <c r="I36" s="135" t="s">
        <v>440</v>
      </c>
      <c r="J36" s="133">
        <v>109.5</v>
      </c>
      <c r="K36" s="133" t="s">
        <v>441</v>
      </c>
      <c r="L36" s="134">
        <v>39.6</v>
      </c>
      <c r="M36" s="132" t="s">
        <v>440</v>
      </c>
      <c r="N36" s="133">
        <v>117.5</v>
      </c>
      <c r="O36" s="133" t="s">
        <v>441</v>
      </c>
      <c r="P36" s="134">
        <v>33.1</v>
      </c>
      <c r="Q36" s="135" t="s">
        <v>440</v>
      </c>
      <c r="R36" s="133">
        <v>107</v>
      </c>
      <c r="S36" s="133" t="s">
        <v>441</v>
      </c>
      <c r="T36" s="134">
        <v>34.5</v>
      </c>
    </row>
    <row r="37" spans="1:20" ht="15" customHeight="1">
      <c r="A37" s="160" t="s">
        <v>488</v>
      </c>
      <c r="B37" s="161"/>
      <c r="C37" s="161"/>
      <c r="D37" s="162"/>
      <c r="E37" s="160" t="s">
        <v>505</v>
      </c>
      <c r="F37" s="161"/>
      <c r="G37" s="161"/>
      <c r="H37" s="162"/>
      <c r="I37" s="160"/>
      <c r="J37" s="161"/>
      <c r="K37" s="161"/>
      <c r="L37" s="162"/>
      <c r="M37" s="160"/>
      <c r="N37" s="161"/>
      <c r="O37" s="161"/>
      <c r="P37" s="162"/>
      <c r="Q37" s="163"/>
      <c r="R37" s="164"/>
      <c r="S37" s="164"/>
      <c r="T37" s="165"/>
    </row>
    <row r="38" spans="1:20" ht="21" customHeight="1">
      <c r="A38" s="166" t="s">
        <v>209</v>
      </c>
      <c r="B38" s="167"/>
      <c r="C38" s="167"/>
      <c r="D38" s="168"/>
      <c r="E38" s="166" t="s">
        <v>447</v>
      </c>
      <c r="F38" s="167"/>
      <c r="G38" s="167"/>
      <c r="H38" s="168"/>
      <c r="I38" s="166"/>
      <c r="J38" s="167"/>
      <c r="K38" s="167"/>
      <c r="L38" s="168"/>
      <c r="M38" s="166"/>
      <c r="N38" s="167"/>
      <c r="O38" s="167"/>
      <c r="P38" s="168"/>
      <c r="Q38" s="166"/>
      <c r="R38" s="167"/>
      <c r="S38" s="167"/>
      <c r="T38" s="168"/>
    </row>
    <row r="39" spans="1:20" ht="21" customHeight="1">
      <c r="A39" s="148" t="s">
        <v>489</v>
      </c>
      <c r="B39" s="149"/>
      <c r="C39" s="149"/>
      <c r="D39" s="150"/>
      <c r="E39" s="157"/>
      <c r="F39" s="158"/>
      <c r="G39" s="158"/>
      <c r="H39" s="159"/>
      <c r="I39" s="148"/>
      <c r="J39" s="149"/>
      <c r="K39" s="149"/>
      <c r="L39" s="150"/>
      <c r="M39" s="148"/>
      <c r="N39" s="149"/>
      <c r="O39" s="149"/>
      <c r="P39" s="150"/>
      <c r="Q39" s="148"/>
      <c r="R39" s="149"/>
      <c r="S39" s="149"/>
      <c r="T39" s="150"/>
    </row>
    <row r="40" spans="1:20" ht="21" customHeight="1">
      <c r="A40" s="154"/>
      <c r="B40" s="155"/>
      <c r="C40" s="155"/>
      <c r="D40" s="156"/>
      <c r="E40" s="148"/>
      <c r="F40" s="149"/>
      <c r="G40" s="149"/>
      <c r="H40" s="150"/>
      <c r="I40" s="148"/>
      <c r="J40" s="149"/>
      <c r="K40" s="149"/>
      <c r="L40" s="150"/>
      <c r="M40" s="148"/>
      <c r="N40" s="149"/>
      <c r="O40" s="149"/>
      <c r="P40" s="150"/>
      <c r="Q40" s="148"/>
      <c r="R40" s="149"/>
      <c r="S40" s="149"/>
      <c r="T40" s="150"/>
    </row>
    <row r="41" spans="1:20" ht="21" customHeight="1">
      <c r="A41" s="145"/>
      <c r="B41" s="146"/>
      <c r="C41" s="146"/>
      <c r="D41" s="147"/>
      <c r="E41" s="148" t="s">
        <v>490</v>
      </c>
      <c r="F41" s="149"/>
      <c r="G41" s="149"/>
      <c r="H41" s="150"/>
      <c r="I41" s="148"/>
      <c r="J41" s="149"/>
      <c r="K41" s="149"/>
      <c r="L41" s="150"/>
      <c r="M41" s="151"/>
      <c r="N41" s="152"/>
      <c r="O41" s="152"/>
      <c r="P41" s="153"/>
      <c r="Q41" s="154"/>
      <c r="R41" s="155"/>
      <c r="S41" s="155"/>
      <c r="T41" s="156"/>
    </row>
    <row r="42" spans="1:20" ht="21" customHeight="1">
      <c r="A42" s="148" t="s">
        <v>435</v>
      </c>
      <c r="B42" s="149"/>
      <c r="C42" s="149"/>
      <c r="D42" s="150"/>
      <c r="E42" s="148" t="s">
        <v>435</v>
      </c>
      <c r="F42" s="149"/>
      <c r="G42" s="149"/>
      <c r="H42" s="150"/>
      <c r="I42" s="148"/>
      <c r="J42" s="149"/>
      <c r="K42" s="149"/>
      <c r="L42" s="150"/>
      <c r="M42" s="148"/>
      <c r="N42" s="149"/>
      <c r="O42" s="149"/>
      <c r="P42" s="150"/>
      <c r="Q42" s="148"/>
      <c r="R42" s="149"/>
      <c r="S42" s="149"/>
      <c r="T42" s="150"/>
    </row>
    <row r="43" spans="1:20" ht="21" customHeight="1">
      <c r="A43" s="139" t="s">
        <v>491</v>
      </c>
      <c r="B43" s="140"/>
      <c r="C43" s="140"/>
      <c r="D43" s="141"/>
      <c r="E43" s="142" t="s">
        <v>492</v>
      </c>
      <c r="F43" s="143"/>
      <c r="G43" s="143"/>
      <c r="H43" s="144"/>
      <c r="I43" s="142"/>
      <c r="J43" s="143"/>
      <c r="K43" s="143"/>
      <c r="L43" s="144"/>
      <c r="M43" s="139"/>
      <c r="N43" s="140"/>
      <c r="O43" s="140"/>
      <c r="P43" s="141"/>
      <c r="Q43" s="142"/>
      <c r="R43" s="143"/>
      <c r="S43" s="143"/>
      <c r="T43" s="144"/>
    </row>
    <row r="44" spans="1:20" ht="12" customHeight="1">
      <c r="A44" s="127" t="s">
        <v>438</v>
      </c>
      <c r="B44" s="128">
        <v>749.7</v>
      </c>
      <c r="C44" s="128" t="s">
        <v>439</v>
      </c>
      <c r="D44" s="129">
        <v>22.5</v>
      </c>
      <c r="E44" s="127" t="s">
        <v>438</v>
      </c>
      <c r="F44" s="128">
        <v>938.5</v>
      </c>
      <c r="G44" s="128" t="s">
        <v>439</v>
      </c>
      <c r="H44" s="129">
        <v>34.5</v>
      </c>
      <c r="I44" s="127"/>
      <c r="J44" s="128"/>
      <c r="K44" s="128"/>
      <c r="L44" s="129"/>
      <c r="M44" s="127"/>
      <c r="N44" s="128"/>
      <c r="O44" s="128"/>
      <c r="P44" s="129"/>
      <c r="Q44" s="130"/>
      <c r="R44" s="128"/>
      <c r="S44" s="128"/>
      <c r="T44" s="129"/>
    </row>
    <row r="45" spans="1:20" ht="12" customHeight="1" thickBot="1">
      <c r="A45" s="132" t="s">
        <v>440</v>
      </c>
      <c r="B45" s="133">
        <v>109</v>
      </c>
      <c r="C45" s="133" t="s">
        <v>441</v>
      </c>
      <c r="D45" s="134">
        <v>27.8</v>
      </c>
      <c r="E45" s="132" t="s">
        <v>440</v>
      </c>
      <c r="F45" s="133">
        <v>117.5</v>
      </c>
      <c r="G45" s="133" t="s">
        <v>441</v>
      </c>
      <c r="H45" s="134">
        <v>39.5</v>
      </c>
      <c r="I45" s="132"/>
      <c r="J45" s="133"/>
      <c r="K45" s="133"/>
      <c r="L45" s="134"/>
      <c r="M45" s="132"/>
      <c r="N45" s="133"/>
      <c r="O45" s="133"/>
      <c r="P45" s="134"/>
      <c r="Q45" s="135"/>
      <c r="R45" s="133"/>
      <c r="S45" s="133"/>
      <c r="T45" s="134"/>
    </row>
    <row r="46" spans="1:20" ht="31.5" customHeight="1">
      <c r="A46" s="136" t="s">
        <v>493</v>
      </c>
      <c r="B46" s="137"/>
      <c r="I46" s="138"/>
      <c r="J46" s="138" t="s">
        <v>494</v>
      </c>
      <c r="P46" s="138" t="s">
        <v>508</v>
      </c>
    </row>
  </sheetData>
  <mergeCells count="175">
    <mergeCell ref="A1:D1"/>
    <mergeCell ref="E1:H1"/>
    <mergeCell ref="I1:L1"/>
    <mergeCell ref="M1:P1"/>
    <mergeCell ref="Q1:T1"/>
    <mergeCell ref="A2:D2"/>
    <mergeCell ref="E2:H2"/>
    <mergeCell ref="I2:L2"/>
    <mergeCell ref="M2:P2"/>
    <mergeCell ref="Q2:T2"/>
    <mergeCell ref="A3:D3"/>
    <mergeCell ref="E3:H3"/>
    <mergeCell ref="I3:L3"/>
    <mergeCell ref="M3:P3"/>
    <mergeCell ref="Q3:T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10:D10"/>
    <mergeCell ref="E10:H10"/>
    <mergeCell ref="I10:L10"/>
    <mergeCell ref="M10:P10"/>
    <mergeCell ref="Q10:T10"/>
    <mergeCell ref="A11:D11"/>
    <mergeCell ref="E11:H11"/>
    <mergeCell ref="I11:L11"/>
    <mergeCell ref="M11:P11"/>
    <mergeCell ref="Q11:T11"/>
    <mergeCell ref="A12:D12"/>
    <mergeCell ref="E12:H12"/>
    <mergeCell ref="I12:L12"/>
    <mergeCell ref="M12:P12"/>
    <mergeCell ref="Q12:T12"/>
    <mergeCell ref="A13:D13"/>
    <mergeCell ref="E13:H13"/>
    <mergeCell ref="I13:L13"/>
    <mergeCell ref="M13:P13"/>
    <mergeCell ref="Q13:T13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8:D28"/>
    <mergeCell ref="E28:H28"/>
    <mergeCell ref="I28:L28"/>
    <mergeCell ref="M28:P28"/>
    <mergeCell ref="Q28:T28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43:D43"/>
    <mergeCell ref="E43:H43"/>
    <mergeCell ref="I43:L43"/>
    <mergeCell ref="M43:P43"/>
    <mergeCell ref="Q43:T43"/>
    <mergeCell ref="A41:D41"/>
    <mergeCell ref="E41:H41"/>
    <mergeCell ref="I41:L41"/>
    <mergeCell ref="M41:P41"/>
    <mergeCell ref="Q41:T41"/>
    <mergeCell ref="A42:D42"/>
    <mergeCell ref="E42:H42"/>
    <mergeCell ref="I42:L42"/>
    <mergeCell ref="M42:P42"/>
    <mergeCell ref="Q42:T42"/>
  </mergeCells>
  <phoneticPr fontId="19" type="noConversion"/>
  <printOptions horizontalCentered="1" verticalCentered="1"/>
  <pageMargins left="0.39370078740157483" right="0.39370078740157483" top="0.19685039370078741" bottom="0" header="0.11811023622047245" footer="0.118110236220472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zoomScaleNormal="100" workbookViewId="0">
      <selection activeCell="M26" sqref="M26:P26"/>
    </sheetView>
  </sheetViews>
  <sheetFormatPr defaultColWidth="5.625" defaultRowHeight="13.5" customHeight="1"/>
  <cols>
    <col min="1" max="21" width="5.625" style="82" customWidth="1"/>
    <col min="22" max="16384" width="5.625" style="82"/>
  </cols>
  <sheetData>
    <row r="1" spans="1:28" ht="13.5" customHeight="1" thickBot="1">
      <c r="I1" s="82" t="s">
        <v>507</v>
      </c>
    </row>
    <row r="2" spans="1:28" ht="13.5" customHeight="1">
      <c r="A2" s="196" t="s">
        <v>112</v>
      </c>
      <c r="B2" s="197"/>
      <c r="C2" s="197"/>
      <c r="D2" s="198"/>
      <c r="E2" s="196" t="s">
        <v>113</v>
      </c>
      <c r="F2" s="197"/>
      <c r="G2" s="197"/>
      <c r="H2" s="198"/>
      <c r="I2" s="196" t="s">
        <v>114</v>
      </c>
      <c r="J2" s="197"/>
      <c r="K2" s="197"/>
      <c r="L2" s="197"/>
      <c r="M2" s="196" t="s">
        <v>115</v>
      </c>
      <c r="N2" s="197"/>
      <c r="O2" s="197"/>
      <c r="P2" s="198"/>
      <c r="Q2" s="196" t="s">
        <v>116</v>
      </c>
      <c r="R2" s="197"/>
      <c r="S2" s="197"/>
      <c r="T2" s="197"/>
      <c r="U2" s="204" t="s">
        <v>68</v>
      </c>
      <c r="V2" s="205"/>
      <c r="W2" s="205"/>
      <c r="X2" s="206"/>
    </row>
    <row r="3" spans="1:28" ht="13.5" customHeight="1">
      <c r="A3" s="199" t="s">
        <v>44</v>
      </c>
      <c r="B3" s="200"/>
      <c r="C3" s="200"/>
      <c r="D3" s="200"/>
      <c r="E3" s="199" t="s">
        <v>134</v>
      </c>
      <c r="F3" s="200"/>
      <c r="G3" s="200"/>
      <c r="H3" s="201"/>
      <c r="I3" s="199" t="s">
        <v>372</v>
      </c>
      <c r="J3" s="200"/>
      <c r="K3" s="200"/>
      <c r="L3" s="200"/>
      <c r="M3" s="199" t="s">
        <v>135</v>
      </c>
      <c r="N3" s="200"/>
      <c r="O3" s="200"/>
      <c r="P3" s="201"/>
      <c r="Q3" s="199" t="s">
        <v>143</v>
      </c>
      <c r="R3" s="200"/>
      <c r="S3" s="200"/>
      <c r="T3" s="200"/>
      <c r="U3" s="83"/>
      <c r="V3" s="84"/>
      <c r="W3" s="84"/>
      <c r="X3" s="85"/>
    </row>
    <row r="4" spans="1:28" ht="13.5" customHeight="1">
      <c r="A4" s="191" t="s">
        <v>144</v>
      </c>
      <c r="B4" s="185"/>
      <c r="C4" s="185"/>
      <c r="D4" s="192"/>
      <c r="E4" s="191" t="s">
        <v>147</v>
      </c>
      <c r="F4" s="185"/>
      <c r="G4" s="185"/>
      <c r="H4" s="192"/>
      <c r="I4" s="191" t="s">
        <v>150</v>
      </c>
      <c r="J4" s="185"/>
      <c r="K4" s="185"/>
      <c r="L4" s="185"/>
      <c r="M4" s="191" t="s">
        <v>152</v>
      </c>
      <c r="N4" s="185"/>
      <c r="O4" s="185"/>
      <c r="P4" s="192"/>
      <c r="Q4" s="191" t="s">
        <v>155</v>
      </c>
      <c r="R4" s="185"/>
      <c r="S4" s="185"/>
      <c r="T4" s="185"/>
      <c r="U4" s="86"/>
      <c r="V4" s="84"/>
      <c r="W4" s="84"/>
      <c r="X4" s="85"/>
    </row>
    <row r="5" spans="1:28" ht="13.5" customHeight="1">
      <c r="A5" s="191" t="s">
        <v>206</v>
      </c>
      <c r="B5" s="185"/>
      <c r="C5" s="185"/>
      <c r="D5" s="192"/>
      <c r="E5" s="191" t="s">
        <v>148</v>
      </c>
      <c r="F5" s="185"/>
      <c r="G5" s="185"/>
      <c r="H5" s="192"/>
      <c r="I5" s="191" t="s">
        <v>377</v>
      </c>
      <c r="J5" s="185"/>
      <c r="K5" s="185"/>
      <c r="L5" s="185"/>
      <c r="M5" s="191" t="s">
        <v>153</v>
      </c>
      <c r="N5" s="185"/>
      <c r="O5" s="185"/>
      <c r="P5" s="185"/>
      <c r="Q5" s="191" t="s">
        <v>399</v>
      </c>
      <c r="R5" s="185"/>
      <c r="S5" s="185"/>
      <c r="T5" s="185"/>
      <c r="U5" s="86"/>
      <c r="V5" s="84"/>
      <c r="W5" s="84"/>
      <c r="X5" s="85"/>
      <c r="AA5" s="87"/>
    </row>
    <row r="6" spans="1:28" ht="13.5" customHeight="1">
      <c r="A6" s="191" t="s">
        <v>145</v>
      </c>
      <c r="B6" s="185"/>
      <c r="C6" s="185"/>
      <c r="D6" s="192"/>
      <c r="E6" s="191" t="s">
        <v>149</v>
      </c>
      <c r="F6" s="185"/>
      <c r="G6" s="185"/>
      <c r="H6" s="192"/>
      <c r="I6" s="191" t="s">
        <v>384</v>
      </c>
      <c r="J6" s="185"/>
      <c r="K6" s="185"/>
      <c r="L6" s="192"/>
      <c r="M6" s="191" t="s">
        <v>154</v>
      </c>
      <c r="N6" s="185"/>
      <c r="O6" s="185"/>
      <c r="P6" s="192"/>
      <c r="Q6" s="191" t="s">
        <v>156</v>
      </c>
      <c r="R6" s="185"/>
      <c r="S6" s="185"/>
      <c r="T6" s="185"/>
      <c r="U6" s="86"/>
      <c r="V6" s="84"/>
      <c r="W6" s="84"/>
      <c r="X6" s="85"/>
    </row>
    <row r="7" spans="1:28" ht="13.5" customHeight="1">
      <c r="A7" s="191" t="s">
        <v>363</v>
      </c>
      <c r="B7" s="185"/>
      <c r="C7" s="185"/>
      <c r="D7" s="192"/>
      <c r="E7" s="191" t="s">
        <v>105</v>
      </c>
      <c r="F7" s="185"/>
      <c r="G7" s="185"/>
      <c r="H7" s="192"/>
      <c r="I7" s="191" t="s">
        <v>105</v>
      </c>
      <c r="J7" s="185"/>
      <c r="K7" s="185"/>
      <c r="L7" s="192"/>
      <c r="M7" s="191" t="s">
        <v>105</v>
      </c>
      <c r="N7" s="185"/>
      <c r="O7" s="185"/>
      <c r="P7" s="192"/>
      <c r="Q7" s="191" t="s">
        <v>363</v>
      </c>
      <c r="R7" s="185"/>
      <c r="S7" s="185"/>
      <c r="T7" s="192"/>
      <c r="U7" s="86"/>
      <c r="V7" s="84"/>
      <c r="W7" s="84"/>
      <c r="X7" s="85"/>
    </row>
    <row r="8" spans="1:28" ht="13.5" customHeight="1">
      <c r="A8" s="187" t="s">
        <v>146</v>
      </c>
      <c r="B8" s="188"/>
      <c r="C8" s="188"/>
      <c r="D8" s="189"/>
      <c r="E8" s="187" t="s">
        <v>511</v>
      </c>
      <c r="F8" s="188"/>
      <c r="G8" s="188"/>
      <c r="H8" s="189"/>
      <c r="I8" s="187" t="s">
        <v>151</v>
      </c>
      <c r="J8" s="188"/>
      <c r="K8" s="188"/>
      <c r="L8" s="188"/>
      <c r="M8" s="187" t="s">
        <v>509</v>
      </c>
      <c r="N8" s="188"/>
      <c r="O8" s="188"/>
      <c r="P8" s="189"/>
      <c r="Q8" s="187" t="s">
        <v>157</v>
      </c>
      <c r="R8" s="188"/>
      <c r="S8" s="188"/>
      <c r="T8" s="188"/>
      <c r="U8" s="86"/>
      <c r="V8" s="84"/>
      <c r="W8" s="84"/>
      <c r="X8" s="85"/>
    </row>
    <row r="9" spans="1:28" ht="14.25" customHeight="1">
      <c r="A9" s="88" t="s">
        <v>15</v>
      </c>
      <c r="B9" s="89">
        <f>第1週明細!V11</f>
        <v>805.2</v>
      </c>
      <c r="C9" s="89" t="s">
        <v>13</v>
      </c>
      <c r="D9" s="90">
        <f>第1週明細!V7</f>
        <v>28</v>
      </c>
      <c r="E9" s="88" t="s">
        <v>15</v>
      </c>
      <c r="F9" s="89">
        <f>第1週明細!V19</f>
        <v>795.5</v>
      </c>
      <c r="G9" s="89" t="s">
        <v>13</v>
      </c>
      <c r="H9" s="90">
        <f>第1週明細!V15</f>
        <v>25.5</v>
      </c>
      <c r="I9" s="88" t="s">
        <v>15</v>
      </c>
      <c r="J9" s="89">
        <f>第1週明細!V27</f>
        <v>887.8</v>
      </c>
      <c r="K9" s="89" t="s">
        <v>13</v>
      </c>
      <c r="L9" s="116">
        <f>第1週明細!V23</f>
        <v>29</v>
      </c>
      <c r="M9" s="88" t="s">
        <v>15</v>
      </c>
      <c r="N9" s="89">
        <f>第1週明細!V35</f>
        <v>831.8</v>
      </c>
      <c r="O9" s="89" t="s">
        <v>13</v>
      </c>
      <c r="P9" s="90">
        <f>第1週明細!V31</f>
        <v>25</v>
      </c>
      <c r="Q9" s="88" t="s">
        <v>15</v>
      </c>
      <c r="R9" s="89">
        <f>第1週明細!V43</f>
        <v>802.9</v>
      </c>
      <c r="S9" s="89" t="s">
        <v>13</v>
      </c>
      <c r="T9" s="116">
        <f>第1週明細!V39</f>
        <v>24.5</v>
      </c>
      <c r="U9" s="181" t="s">
        <v>69</v>
      </c>
      <c r="V9" s="182"/>
      <c r="W9" s="182"/>
      <c r="X9" s="183"/>
    </row>
    <row r="10" spans="1:28" ht="13.5" customHeight="1" thickBot="1">
      <c r="A10" s="91" t="s">
        <v>14</v>
      </c>
      <c r="B10" s="92">
        <f>第1週明細!V5</f>
        <v>105.5</v>
      </c>
      <c r="C10" s="92" t="s">
        <v>12</v>
      </c>
      <c r="D10" s="93">
        <f>第1週明細!V9</f>
        <v>32.799999999999997</v>
      </c>
      <c r="E10" s="91" t="s">
        <v>14</v>
      </c>
      <c r="F10" s="92">
        <f>第1週明細!V13</f>
        <v>109.5</v>
      </c>
      <c r="G10" s="92" t="s">
        <v>12</v>
      </c>
      <c r="H10" s="93">
        <f>第1週明細!V17</f>
        <v>32</v>
      </c>
      <c r="I10" s="91" t="s">
        <v>14</v>
      </c>
      <c r="J10" s="92">
        <f>第1週明細!V21</f>
        <v>120.5</v>
      </c>
      <c r="K10" s="92" t="s">
        <v>12</v>
      </c>
      <c r="L10" s="117">
        <f>第1週明細!V25</f>
        <v>36.199999999999996</v>
      </c>
      <c r="M10" s="91" t="s">
        <v>14</v>
      </c>
      <c r="N10" s="92">
        <f>第1週明細!V29</f>
        <v>119</v>
      </c>
      <c r="O10" s="92" t="s">
        <v>12</v>
      </c>
      <c r="P10" s="93">
        <f>第1週明細!V33</f>
        <v>32.700000000000003</v>
      </c>
      <c r="Q10" s="91" t="s">
        <v>14</v>
      </c>
      <c r="R10" s="92">
        <f>第1週明細!V37</f>
        <v>115</v>
      </c>
      <c r="S10" s="92" t="s">
        <v>12</v>
      </c>
      <c r="T10" s="117">
        <f>第1週明細!V41</f>
        <v>30.599999999999998</v>
      </c>
      <c r="U10" s="86"/>
      <c r="V10" s="84"/>
      <c r="W10" s="84"/>
      <c r="X10" s="85"/>
    </row>
    <row r="11" spans="1:28" ht="13.5" customHeight="1">
      <c r="A11" s="196" t="s">
        <v>117</v>
      </c>
      <c r="B11" s="197"/>
      <c r="C11" s="197"/>
      <c r="D11" s="198"/>
      <c r="E11" s="196" t="s">
        <v>118</v>
      </c>
      <c r="F11" s="197"/>
      <c r="G11" s="197"/>
      <c r="H11" s="198"/>
      <c r="I11" s="196" t="s">
        <v>119</v>
      </c>
      <c r="J11" s="197"/>
      <c r="K11" s="197"/>
      <c r="L11" s="197"/>
      <c r="M11" s="196" t="s">
        <v>120</v>
      </c>
      <c r="N11" s="197"/>
      <c r="O11" s="197"/>
      <c r="P11" s="198"/>
      <c r="Q11" s="196" t="s">
        <v>121</v>
      </c>
      <c r="R11" s="197"/>
      <c r="S11" s="197"/>
      <c r="T11" s="197"/>
      <c r="U11" s="86"/>
      <c r="V11" s="84"/>
      <c r="W11" s="84"/>
      <c r="X11" s="85"/>
    </row>
    <row r="12" spans="1:28" ht="13.5" customHeight="1">
      <c r="A12" s="199" t="s">
        <v>141</v>
      </c>
      <c r="B12" s="200"/>
      <c r="C12" s="200"/>
      <c r="D12" s="200"/>
      <c r="E12" s="199" t="s">
        <v>139</v>
      </c>
      <c r="F12" s="200"/>
      <c r="G12" s="200"/>
      <c r="H12" s="201"/>
      <c r="I12" s="199" t="s">
        <v>374</v>
      </c>
      <c r="J12" s="200"/>
      <c r="K12" s="200"/>
      <c r="L12" s="200"/>
      <c r="M12" s="199" t="s">
        <v>137</v>
      </c>
      <c r="N12" s="200"/>
      <c r="O12" s="200"/>
      <c r="P12" s="201"/>
      <c r="Q12" s="199" t="s">
        <v>143</v>
      </c>
      <c r="R12" s="200"/>
      <c r="S12" s="200"/>
      <c r="T12" s="200"/>
      <c r="U12" s="86"/>
      <c r="V12" s="84"/>
      <c r="W12" s="84"/>
      <c r="X12" s="85"/>
    </row>
    <row r="13" spans="1:28" ht="13.5" customHeight="1">
      <c r="A13" s="191" t="s">
        <v>390</v>
      </c>
      <c r="B13" s="185"/>
      <c r="C13" s="185"/>
      <c r="D13" s="192"/>
      <c r="E13" s="191" t="s">
        <v>160</v>
      </c>
      <c r="F13" s="185"/>
      <c r="G13" s="185"/>
      <c r="H13" s="192"/>
      <c r="I13" s="191" t="s">
        <v>166</v>
      </c>
      <c r="J13" s="185"/>
      <c r="K13" s="185"/>
      <c r="L13" s="185"/>
      <c r="M13" s="191" t="s">
        <v>162</v>
      </c>
      <c r="N13" s="185"/>
      <c r="O13" s="185"/>
      <c r="P13" s="192"/>
      <c r="Q13" s="191" t="s">
        <v>167</v>
      </c>
      <c r="R13" s="185"/>
      <c r="S13" s="185"/>
      <c r="T13" s="185"/>
      <c r="U13" s="86"/>
      <c r="V13" s="84"/>
      <c r="W13" s="84"/>
      <c r="X13" s="85"/>
    </row>
    <row r="14" spans="1:28" ht="13.5" customHeight="1">
      <c r="A14" s="191" t="s">
        <v>207</v>
      </c>
      <c r="B14" s="185"/>
      <c r="C14" s="185"/>
      <c r="D14" s="192"/>
      <c r="E14" s="191" t="s">
        <v>402</v>
      </c>
      <c r="F14" s="185"/>
      <c r="G14" s="185"/>
      <c r="H14" s="192"/>
      <c r="I14" s="191" t="s">
        <v>204</v>
      </c>
      <c r="J14" s="185"/>
      <c r="K14" s="185"/>
      <c r="L14" s="185"/>
      <c r="M14" s="191" t="s">
        <v>163</v>
      </c>
      <c r="N14" s="185"/>
      <c r="O14" s="185"/>
      <c r="P14" s="185"/>
      <c r="Q14" s="191" t="s">
        <v>404</v>
      </c>
      <c r="R14" s="185"/>
      <c r="S14" s="185"/>
      <c r="T14" s="185"/>
      <c r="U14" s="86"/>
      <c r="V14" s="84"/>
      <c r="W14" s="84"/>
      <c r="X14" s="85"/>
    </row>
    <row r="15" spans="1:28" ht="13.5" customHeight="1">
      <c r="A15" s="191" t="s">
        <v>158</v>
      </c>
      <c r="B15" s="185"/>
      <c r="C15" s="185"/>
      <c r="D15" s="192"/>
      <c r="E15" s="191" t="s">
        <v>200</v>
      </c>
      <c r="F15" s="185"/>
      <c r="G15" s="185"/>
      <c r="H15" s="192"/>
      <c r="I15" s="193" t="s">
        <v>161</v>
      </c>
      <c r="J15" s="202"/>
      <c r="K15" s="202"/>
      <c r="L15" s="203"/>
      <c r="M15" s="191" t="s">
        <v>405</v>
      </c>
      <c r="N15" s="185"/>
      <c r="O15" s="185"/>
      <c r="P15" s="192"/>
      <c r="Q15" s="191" t="s">
        <v>168</v>
      </c>
      <c r="R15" s="185"/>
      <c r="S15" s="185"/>
      <c r="T15" s="185"/>
      <c r="U15" s="86"/>
      <c r="V15" s="84"/>
      <c r="W15" s="84"/>
      <c r="X15" s="85"/>
      <c r="Z15" s="87"/>
    </row>
    <row r="16" spans="1:28" ht="13.5" customHeight="1">
      <c r="A16" s="191" t="s">
        <v>105</v>
      </c>
      <c r="B16" s="185"/>
      <c r="C16" s="185"/>
      <c r="D16" s="192"/>
      <c r="E16" s="191" t="s">
        <v>363</v>
      </c>
      <c r="F16" s="185"/>
      <c r="G16" s="185"/>
      <c r="H16" s="192"/>
      <c r="I16" s="191" t="s">
        <v>363</v>
      </c>
      <c r="J16" s="185"/>
      <c r="K16" s="185"/>
      <c r="L16" s="192"/>
      <c r="M16" s="191" t="s">
        <v>105</v>
      </c>
      <c r="N16" s="185"/>
      <c r="O16" s="185"/>
      <c r="P16" s="192"/>
      <c r="Q16" s="191" t="s">
        <v>105</v>
      </c>
      <c r="R16" s="185"/>
      <c r="S16" s="185"/>
      <c r="T16" s="192"/>
      <c r="U16" s="181" t="s">
        <v>89</v>
      </c>
      <c r="V16" s="182"/>
      <c r="W16" s="182"/>
      <c r="X16" s="183"/>
      <c r="AB16" s="102"/>
    </row>
    <row r="17" spans="1:24" ht="13.5" customHeight="1">
      <c r="A17" s="187" t="s">
        <v>159</v>
      </c>
      <c r="B17" s="188"/>
      <c r="C17" s="188"/>
      <c r="D17" s="189"/>
      <c r="E17" s="187" t="s">
        <v>165</v>
      </c>
      <c r="F17" s="188"/>
      <c r="G17" s="188"/>
      <c r="H17" s="189"/>
      <c r="I17" s="187" t="s">
        <v>388</v>
      </c>
      <c r="J17" s="188"/>
      <c r="K17" s="188"/>
      <c r="L17" s="188"/>
      <c r="M17" s="187" t="s">
        <v>164</v>
      </c>
      <c r="N17" s="188"/>
      <c r="O17" s="188"/>
      <c r="P17" s="189"/>
      <c r="Q17" s="187" t="s">
        <v>169</v>
      </c>
      <c r="R17" s="188"/>
      <c r="S17" s="188"/>
      <c r="T17" s="188"/>
      <c r="U17" s="86"/>
      <c r="V17" s="84"/>
      <c r="W17" s="84"/>
      <c r="X17" s="85"/>
    </row>
    <row r="18" spans="1:24" ht="11.25" customHeight="1">
      <c r="A18" s="88" t="s">
        <v>15</v>
      </c>
      <c r="B18" s="89">
        <f>第2週明細!V11</f>
        <v>747.2</v>
      </c>
      <c r="C18" s="89" t="s">
        <v>13</v>
      </c>
      <c r="D18" s="90">
        <f>第2週明細!V7</f>
        <v>24</v>
      </c>
      <c r="E18" s="88" t="s">
        <v>15</v>
      </c>
      <c r="F18" s="89">
        <f>第2週明細!V19</f>
        <v>770.1</v>
      </c>
      <c r="G18" s="89" t="s">
        <v>13</v>
      </c>
      <c r="H18" s="90">
        <f>第2週明細!V15</f>
        <v>24.5</v>
      </c>
      <c r="I18" s="88" t="s">
        <v>15</v>
      </c>
      <c r="J18" s="89">
        <f>第2週明細!V27</f>
        <v>844.8</v>
      </c>
      <c r="K18" s="89" t="s">
        <v>13</v>
      </c>
      <c r="L18" s="116">
        <f>第2週明細!V23</f>
        <v>24</v>
      </c>
      <c r="M18" s="88" t="s">
        <v>15</v>
      </c>
      <c r="N18" s="89">
        <f>第2週明細!V35</f>
        <v>805.8</v>
      </c>
      <c r="O18" s="89" t="s">
        <v>13</v>
      </c>
      <c r="P18" s="90">
        <f>第2週明細!V31</f>
        <v>27</v>
      </c>
      <c r="Q18" s="88" t="s">
        <v>15</v>
      </c>
      <c r="R18" s="89">
        <f>第2週明細!V43</f>
        <v>755.6</v>
      </c>
      <c r="S18" s="89" t="s">
        <v>13</v>
      </c>
      <c r="T18" s="116">
        <f>第2週明細!V39</f>
        <v>26</v>
      </c>
      <c r="U18" s="86"/>
      <c r="V18" s="84"/>
      <c r="W18" s="84"/>
      <c r="X18" s="85"/>
    </row>
    <row r="19" spans="1:24" ht="11.25" customHeight="1" thickBot="1">
      <c r="A19" s="91" t="s">
        <v>14</v>
      </c>
      <c r="B19" s="92">
        <f>第2週明細!V5</f>
        <v>103.5</v>
      </c>
      <c r="C19" s="92" t="s">
        <v>12</v>
      </c>
      <c r="D19" s="93">
        <f>第2週明細!V9</f>
        <v>29.299999999999997</v>
      </c>
      <c r="E19" s="91" t="s">
        <v>14</v>
      </c>
      <c r="F19" s="92">
        <f>第2週明細!V13</f>
        <v>108.5</v>
      </c>
      <c r="G19" s="92" t="s">
        <v>12</v>
      </c>
      <c r="H19" s="93">
        <f>第2週明細!V17</f>
        <v>28.900000000000006</v>
      </c>
      <c r="I19" s="91" t="s">
        <v>14</v>
      </c>
      <c r="J19" s="92">
        <f>第2週明細!V21</f>
        <v>127</v>
      </c>
      <c r="K19" s="92" t="s">
        <v>12</v>
      </c>
      <c r="L19" s="117">
        <f>第2週明細!V25</f>
        <v>30.2</v>
      </c>
      <c r="M19" s="91" t="s">
        <v>14</v>
      </c>
      <c r="N19" s="92">
        <f>第2週明細!V29</f>
        <v>107</v>
      </c>
      <c r="O19" s="92" t="s">
        <v>12</v>
      </c>
      <c r="P19" s="93">
        <f>第2週明細!V33</f>
        <v>33.699999999999996</v>
      </c>
      <c r="Q19" s="91" t="s">
        <v>14</v>
      </c>
      <c r="R19" s="92">
        <f>第2週明細!V37</f>
        <v>99</v>
      </c>
      <c r="S19" s="92" t="s">
        <v>12</v>
      </c>
      <c r="T19" s="117">
        <f>第2週明細!V41</f>
        <v>31.4</v>
      </c>
      <c r="U19" s="86"/>
      <c r="V19" s="84"/>
      <c r="W19" s="84"/>
      <c r="X19" s="85"/>
    </row>
    <row r="20" spans="1:24" ht="13.5" customHeight="1">
      <c r="A20" s="196" t="s">
        <v>122</v>
      </c>
      <c r="B20" s="197"/>
      <c r="C20" s="197"/>
      <c r="D20" s="198"/>
      <c r="E20" s="196" t="s">
        <v>123</v>
      </c>
      <c r="F20" s="197"/>
      <c r="G20" s="197"/>
      <c r="H20" s="198"/>
      <c r="I20" s="196" t="s">
        <v>124</v>
      </c>
      <c r="J20" s="197"/>
      <c r="K20" s="197"/>
      <c r="L20" s="197"/>
      <c r="M20" s="196" t="s">
        <v>125</v>
      </c>
      <c r="N20" s="197"/>
      <c r="O20" s="197"/>
      <c r="P20" s="198"/>
      <c r="Q20" s="196" t="s">
        <v>126</v>
      </c>
      <c r="R20" s="197"/>
      <c r="S20" s="197"/>
      <c r="T20" s="197"/>
      <c r="U20" s="86"/>
      <c r="V20" s="84"/>
      <c r="W20" s="84"/>
      <c r="X20" s="85"/>
    </row>
    <row r="21" spans="1:24" ht="13.5" customHeight="1">
      <c r="A21" s="199" t="s">
        <v>44</v>
      </c>
      <c r="B21" s="200"/>
      <c r="C21" s="200"/>
      <c r="D21" s="200"/>
      <c r="E21" s="199" t="s">
        <v>138</v>
      </c>
      <c r="F21" s="200"/>
      <c r="G21" s="200"/>
      <c r="H21" s="201"/>
      <c r="I21" s="199" t="s">
        <v>373</v>
      </c>
      <c r="J21" s="200"/>
      <c r="K21" s="200"/>
      <c r="L21" s="200"/>
      <c r="M21" s="199" t="s">
        <v>136</v>
      </c>
      <c r="N21" s="200"/>
      <c r="O21" s="200"/>
      <c r="P21" s="201"/>
      <c r="Q21" s="199" t="s">
        <v>143</v>
      </c>
      <c r="R21" s="200"/>
      <c r="S21" s="200"/>
      <c r="T21" s="200"/>
      <c r="U21" s="86"/>
      <c r="V21" s="84"/>
      <c r="W21" s="84"/>
      <c r="X21" s="85"/>
    </row>
    <row r="22" spans="1:24" ht="13.5" customHeight="1">
      <c r="A22" s="191" t="s">
        <v>498</v>
      </c>
      <c r="B22" s="185"/>
      <c r="C22" s="185"/>
      <c r="D22" s="192"/>
      <c r="E22" s="191" t="s">
        <v>173</v>
      </c>
      <c r="F22" s="185"/>
      <c r="G22" s="185"/>
      <c r="H22" s="192"/>
      <c r="I22" s="191" t="s">
        <v>176</v>
      </c>
      <c r="J22" s="185"/>
      <c r="K22" s="185"/>
      <c r="L22" s="185"/>
      <c r="M22" s="191" t="s">
        <v>406</v>
      </c>
      <c r="N22" s="185"/>
      <c r="O22" s="185"/>
      <c r="P22" s="192"/>
      <c r="Q22" s="191" t="s">
        <v>392</v>
      </c>
      <c r="R22" s="185"/>
      <c r="S22" s="185"/>
      <c r="T22" s="185"/>
      <c r="U22" s="181" t="s">
        <v>90</v>
      </c>
      <c r="V22" s="182"/>
      <c r="W22" s="182"/>
      <c r="X22" s="183"/>
    </row>
    <row r="23" spans="1:24" ht="13.5" customHeight="1">
      <c r="A23" s="191" t="s">
        <v>170</v>
      </c>
      <c r="B23" s="185"/>
      <c r="C23" s="185"/>
      <c r="D23" s="192"/>
      <c r="E23" s="191" t="s">
        <v>174</v>
      </c>
      <c r="F23" s="185"/>
      <c r="G23" s="185"/>
      <c r="H23" s="192"/>
      <c r="I23" s="191" t="s">
        <v>205</v>
      </c>
      <c r="J23" s="185"/>
      <c r="K23" s="185"/>
      <c r="L23" s="185"/>
      <c r="M23" s="191" t="s">
        <v>391</v>
      </c>
      <c r="N23" s="185"/>
      <c r="O23" s="185"/>
      <c r="P23" s="185"/>
      <c r="Q23" s="191" t="s">
        <v>394</v>
      </c>
      <c r="R23" s="185"/>
      <c r="S23" s="185"/>
      <c r="T23" s="185"/>
      <c r="U23" s="86"/>
      <c r="V23" s="84"/>
      <c r="W23" s="84"/>
      <c r="X23" s="85"/>
    </row>
    <row r="24" spans="1:24" ht="13.5" customHeight="1">
      <c r="A24" s="191" t="s">
        <v>171</v>
      </c>
      <c r="B24" s="185"/>
      <c r="C24" s="185"/>
      <c r="D24" s="192"/>
      <c r="E24" s="191" t="s">
        <v>175</v>
      </c>
      <c r="F24" s="185"/>
      <c r="G24" s="185"/>
      <c r="H24" s="192"/>
      <c r="I24" s="193" t="s">
        <v>177</v>
      </c>
      <c r="J24" s="202"/>
      <c r="K24" s="202"/>
      <c r="L24" s="203"/>
      <c r="M24" s="191" t="s">
        <v>179</v>
      </c>
      <c r="N24" s="185"/>
      <c r="O24" s="185"/>
      <c r="P24" s="192"/>
      <c r="Q24" s="191" t="s">
        <v>201</v>
      </c>
      <c r="R24" s="185"/>
      <c r="S24" s="185"/>
      <c r="T24" s="185"/>
      <c r="U24" s="86"/>
      <c r="V24" s="84"/>
      <c r="W24" s="84"/>
      <c r="X24" s="85"/>
    </row>
    <row r="25" spans="1:24" ht="13.5" customHeight="1">
      <c r="A25" s="191" t="s">
        <v>363</v>
      </c>
      <c r="B25" s="185"/>
      <c r="C25" s="185"/>
      <c r="D25" s="192"/>
      <c r="E25" s="191" t="s">
        <v>142</v>
      </c>
      <c r="F25" s="185"/>
      <c r="G25" s="185"/>
      <c r="H25" s="192"/>
      <c r="I25" s="191" t="s">
        <v>363</v>
      </c>
      <c r="J25" s="185"/>
      <c r="K25" s="185"/>
      <c r="L25" s="192"/>
      <c r="M25" s="191" t="s">
        <v>105</v>
      </c>
      <c r="N25" s="185"/>
      <c r="O25" s="185"/>
      <c r="P25" s="192"/>
      <c r="Q25" s="191" t="s">
        <v>105</v>
      </c>
      <c r="R25" s="185"/>
      <c r="S25" s="185"/>
      <c r="T25" s="192"/>
      <c r="U25" s="86"/>
      <c r="V25" s="84"/>
      <c r="W25" s="84"/>
      <c r="X25" s="85"/>
    </row>
    <row r="26" spans="1:24" ht="13.5" customHeight="1">
      <c r="A26" s="187" t="s">
        <v>172</v>
      </c>
      <c r="B26" s="188"/>
      <c r="C26" s="188"/>
      <c r="D26" s="189"/>
      <c r="E26" s="187" t="s">
        <v>512</v>
      </c>
      <c r="F26" s="188"/>
      <c r="G26" s="188"/>
      <c r="H26" s="189"/>
      <c r="I26" s="187" t="s">
        <v>178</v>
      </c>
      <c r="J26" s="188"/>
      <c r="K26" s="188"/>
      <c r="L26" s="188"/>
      <c r="M26" s="187" t="s">
        <v>510</v>
      </c>
      <c r="N26" s="188"/>
      <c r="O26" s="188"/>
      <c r="P26" s="189"/>
      <c r="Q26" s="187" t="s">
        <v>180</v>
      </c>
      <c r="R26" s="188"/>
      <c r="S26" s="188"/>
      <c r="T26" s="188"/>
      <c r="U26" s="86"/>
      <c r="V26" s="84"/>
      <c r="W26" s="84"/>
      <c r="X26" s="85"/>
    </row>
    <row r="27" spans="1:24" ht="11.25" customHeight="1">
      <c r="A27" s="88" t="s">
        <v>15</v>
      </c>
      <c r="B27" s="89">
        <f>第3週明細!V11</f>
        <v>795.6</v>
      </c>
      <c r="C27" s="89" t="s">
        <v>13</v>
      </c>
      <c r="D27" s="90">
        <f>第3週明細!V7</f>
        <v>28</v>
      </c>
      <c r="E27" s="88" t="s">
        <v>15</v>
      </c>
      <c r="F27" s="89">
        <f>第3週明細!V19</f>
        <v>734.7</v>
      </c>
      <c r="G27" s="89" t="s">
        <v>13</v>
      </c>
      <c r="H27" s="90">
        <f>第3週明細!V15</f>
        <v>23.5</v>
      </c>
      <c r="I27" s="88" t="s">
        <v>15</v>
      </c>
      <c r="J27" s="89">
        <f>第3週明細!V27</f>
        <v>733</v>
      </c>
      <c r="K27" s="89" t="s">
        <v>13</v>
      </c>
      <c r="L27" s="116">
        <f>第3週明細!V23</f>
        <v>23</v>
      </c>
      <c r="M27" s="88" t="s">
        <v>15</v>
      </c>
      <c r="N27" s="89">
        <f>第3週明細!V35</f>
        <v>842.7</v>
      </c>
      <c r="O27" s="89" t="s">
        <v>13</v>
      </c>
      <c r="P27" s="90">
        <f>第3週明細!V31</f>
        <v>29.5</v>
      </c>
      <c r="Q27" s="88" t="s">
        <v>15</v>
      </c>
      <c r="R27" s="89">
        <f>第3週明細!V43</f>
        <v>727.4</v>
      </c>
      <c r="S27" s="89" t="s">
        <v>13</v>
      </c>
      <c r="T27" s="116">
        <f>第3週明細!V39</f>
        <v>23</v>
      </c>
      <c r="U27" s="86"/>
      <c r="V27" s="84"/>
      <c r="W27" s="84"/>
      <c r="X27" s="85"/>
    </row>
    <row r="28" spans="1:24" ht="11.25" customHeight="1" thickBot="1">
      <c r="A28" s="91" t="s">
        <v>14</v>
      </c>
      <c r="B28" s="92">
        <f>第3週明細!V5</f>
        <v>102</v>
      </c>
      <c r="C28" s="92" t="s">
        <v>12</v>
      </c>
      <c r="D28" s="93">
        <f>第3週明細!V9</f>
        <v>33.9</v>
      </c>
      <c r="E28" s="91" t="s">
        <v>14</v>
      </c>
      <c r="F28" s="92">
        <f>第3週明細!V13</f>
        <v>102.5</v>
      </c>
      <c r="G28" s="92" t="s">
        <v>12</v>
      </c>
      <c r="H28" s="93">
        <f>第3週明細!V17</f>
        <v>28.3</v>
      </c>
      <c r="I28" s="91" t="s">
        <v>14</v>
      </c>
      <c r="J28" s="92">
        <f>第3週明細!V21</f>
        <v>105</v>
      </c>
      <c r="K28" s="92" t="s">
        <v>12</v>
      </c>
      <c r="L28" s="117">
        <f>第3週明細!V25</f>
        <v>26.5</v>
      </c>
      <c r="M28" s="91" t="s">
        <v>14</v>
      </c>
      <c r="N28" s="92">
        <f>第3週明細!V29</f>
        <v>109</v>
      </c>
      <c r="O28" s="92" t="s">
        <v>12</v>
      </c>
      <c r="P28" s="93">
        <f>第3週明細!V33</f>
        <v>35.300000000000004</v>
      </c>
      <c r="Q28" s="91" t="s">
        <v>14</v>
      </c>
      <c r="R28" s="92">
        <f>第3週明細!V37</f>
        <v>102.5</v>
      </c>
      <c r="S28" s="92" t="s">
        <v>12</v>
      </c>
      <c r="T28" s="117">
        <f>第3週明細!V41</f>
        <v>27.599999999999998</v>
      </c>
      <c r="U28" s="181" t="s">
        <v>91</v>
      </c>
      <c r="V28" s="182"/>
      <c r="W28" s="182"/>
      <c r="X28" s="183"/>
    </row>
    <row r="29" spans="1:24" ht="13.5" customHeight="1">
      <c r="A29" s="196" t="s">
        <v>127</v>
      </c>
      <c r="B29" s="197"/>
      <c r="C29" s="197"/>
      <c r="D29" s="198"/>
      <c r="E29" s="196" t="s">
        <v>128</v>
      </c>
      <c r="F29" s="197"/>
      <c r="G29" s="197"/>
      <c r="H29" s="198"/>
      <c r="I29" s="196" t="s">
        <v>129</v>
      </c>
      <c r="J29" s="197"/>
      <c r="K29" s="197"/>
      <c r="L29" s="197"/>
      <c r="M29" s="196" t="s">
        <v>130</v>
      </c>
      <c r="N29" s="197"/>
      <c r="O29" s="197"/>
      <c r="P29" s="198"/>
      <c r="Q29" s="196" t="s">
        <v>131</v>
      </c>
      <c r="R29" s="197"/>
      <c r="S29" s="197"/>
      <c r="T29" s="198"/>
      <c r="U29" s="86"/>
      <c r="V29" s="84"/>
      <c r="W29" s="84"/>
      <c r="X29" s="85"/>
    </row>
    <row r="30" spans="1:24" ht="13.5" customHeight="1">
      <c r="A30" s="199" t="s">
        <v>44</v>
      </c>
      <c r="B30" s="200"/>
      <c r="C30" s="200"/>
      <c r="D30" s="200"/>
      <c r="E30" s="199" t="s">
        <v>140</v>
      </c>
      <c r="F30" s="200"/>
      <c r="G30" s="200"/>
      <c r="H30" s="201"/>
      <c r="I30" s="199" t="s">
        <v>375</v>
      </c>
      <c r="J30" s="200"/>
      <c r="K30" s="200"/>
      <c r="L30" s="200"/>
      <c r="M30" s="199" t="s">
        <v>134</v>
      </c>
      <c r="N30" s="200"/>
      <c r="O30" s="200"/>
      <c r="P30" s="201"/>
      <c r="Q30" s="199" t="s">
        <v>143</v>
      </c>
      <c r="R30" s="200"/>
      <c r="S30" s="200"/>
      <c r="T30" s="201"/>
      <c r="U30" s="86"/>
      <c r="V30" s="84"/>
      <c r="W30" s="84"/>
      <c r="X30" s="85"/>
    </row>
    <row r="31" spans="1:24" ht="13.5" customHeight="1">
      <c r="A31" s="191" t="s">
        <v>181</v>
      </c>
      <c r="B31" s="185"/>
      <c r="C31" s="185"/>
      <c r="D31" s="192"/>
      <c r="E31" s="191" t="s">
        <v>183</v>
      </c>
      <c r="F31" s="185"/>
      <c r="G31" s="185"/>
      <c r="H31" s="192"/>
      <c r="I31" s="191" t="s">
        <v>186</v>
      </c>
      <c r="J31" s="185"/>
      <c r="K31" s="185"/>
      <c r="L31" s="185"/>
      <c r="M31" s="191" t="s">
        <v>189</v>
      </c>
      <c r="N31" s="185"/>
      <c r="O31" s="185"/>
      <c r="P31" s="192"/>
      <c r="Q31" s="191" t="s">
        <v>192</v>
      </c>
      <c r="R31" s="185"/>
      <c r="S31" s="185"/>
      <c r="T31" s="192"/>
      <c r="U31" s="86"/>
      <c r="V31" s="84"/>
      <c r="W31" s="84"/>
      <c r="X31" s="85"/>
    </row>
    <row r="32" spans="1:24" ht="13.5" customHeight="1">
      <c r="A32" s="191" t="s">
        <v>182</v>
      </c>
      <c r="B32" s="185"/>
      <c r="C32" s="185"/>
      <c r="D32" s="192"/>
      <c r="E32" s="191" t="s">
        <v>203</v>
      </c>
      <c r="F32" s="185"/>
      <c r="G32" s="185"/>
      <c r="H32" s="192"/>
      <c r="I32" s="191" t="s">
        <v>407</v>
      </c>
      <c r="J32" s="185"/>
      <c r="K32" s="185"/>
      <c r="L32" s="185"/>
      <c r="M32" s="191" t="s">
        <v>190</v>
      </c>
      <c r="N32" s="185"/>
      <c r="O32" s="185"/>
      <c r="P32" s="185"/>
      <c r="Q32" s="191" t="s">
        <v>193</v>
      </c>
      <c r="R32" s="185"/>
      <c r="S32" s="185"/>
      <c r="T32" s="192"/>
      <c r="U32" s="86"/>
      <c r="V32" s="84"/>
      <c r="W32" s="84"/>
      <c r="X32" s="85"/>
    </row>
    <row r="33" spans="1:24" ht="13.5" customHeight="1">
      <c r="A33" s="191" t="s">
        <v>298</v>
      </c>
      <c r="B33" s="185"/>
      <c r="C33" s="185"/>
      <c r="D33" s="192"/>
      <c r="E33" s="191" t="s">
        <v>184</v>
      </c>
      <c r="F33" s="185"/>
      <c r="G33" s="185"/>
      <c r="H33" s="192"/>
      <c r="I33" s="193" t="s">
        <v>187</v>
      </c>
      <c r="J33" s="207"/>
      <c r="K33" s="207"/>
      <c r="L33" s="203"/>
      <c r="M33" s="191" t="s">
        <v>191</v>
      </c>
      <c r="N33" s="185"/>
      <c r="O33" s="185"/>
      <c r="P33" s="192"/>
      <c r="Q33" s="191" t="s">
        <v>194</v>
      </c>
      <c r="R33" s="185"/>
      <c r="S33" s="185"/>
      <c r="T33" s="192"/>
      <c r="U33" s="181" t="s">
        <v>92</v>
      </c>
      <c r="V33" s="182"/>
      <c r="W33" s="182"/>
      <c r="X33" s="183"/>
    </row>
    <row r="34" spans="1:24" ht="13.5" customHeight="1">
      <c r="A34" s="191" t="s">
        <v>363</v>
      </c>
      <c r="B34" s="185"/>
      <c r="C34" s="185"/>
      <c r="D34" s="192"/>
      <c r="E34" s="191" t="s">
        <v>105</v>
      </c>
      <c r="F34" s="185"/>
      <c r="G34" s="185"/>
      <c r="H34" s="192"/>
      <c r="I34" s="191" t="s">
        <v>105</v>
      </c>
      <c r="J34" s="185"/>
      <c r="K34" s="185"/>
      <c r="L34" s="192"/>
      <c r="M34" s="191" t="s">
        <v>105</v>
      </c>
      <c r="N34" s="185"/>
      <c r="O34" s="185"/>
      <c r="P34" s="192"/>
      <c r="Q34" s="191" t="s">
        <v>363</v>
      </c>
      <c r="R34" s="185"/>
      <c r="S34" s="185"/>
      <c r="T34" s="192"/>
      <c r="U34" s="86"/>
      <c r="V34" s="84"/>
      <c r="W34" s="84"/>
      <c r="X34" s="85"/>
    </row>
    <row r="35" spans="1:24" ht="13.5" customHeight="1">
      <c r="A35" s="187" t="s">
        <v>188</v>
      </c>
      <c r="B35" s="188"/>
      <c r="C35" s="188"/>
      <c r="D35" s="188"/>
      <c r="E35" s="187" t="s">
        <v>185</v>
      </c>
      <c r="F35" s="188"/>
      <c r="G35" s="188"/>
      <c r="H35" s="189"/>
      <c r="I35" s="187" t="s">
        <v>389</v>
      </c>
      <c r="J35" s="188"/>
      <c r="K35" s="188"/>
      <c r="L35" s="188"/>
      <c r="M35" s="187" t="s">
        <v>202</v>
      </c>
      <c r="N35" s="188"/>
      <c r="O35" s="188"/>
      <c r="P35" s="189"/>
      <c r="Q35" s="187" t="s">
        <v>208</v>
      </c>
      <c r="R35" s="188"/>
      <c r="S35" s="188"/>
      <c r="T35" s="189"/>
      <c r="U35" s="86"/>
      <c r="V35" s="84"/>
      <c r="W35" s="84"/>
      <c r="X35" s="85"/>
    </row>
    <row r="36" spans="1:24" ht="11.25" customHeight="1">
      <c r="A36" s="88" t="s">
        <v>15</v>
      </c>
      <c r="B36" s="89">
        <f>第4週明細!V11</f>
        <v>764.4</v>
      </c>
      <c r="C36" s="89" t="s">
        <v>13</v>
      </c>
      <c r="D36" s="90">
        <f>第4週明細!V7</f>
        <v>24</v>
      </c>
      <c r="E36" s="88" t="s">
        <v>15</v>
      </c>
      <c r="F36" s="89">
        <f>第4週明細!V19</f>
        <v>739</v>
      </c>
      <c r="G36" s="89" t="s">
        <v>13</v>
      </c>
      <c r="H36" s="90">
        <f>第4週明細!V15</f>
        <v>23</v>
      </c>
      <c r="I36" s="88" t="s">
        <v>15</v>
      </c>
      <c r="J36" s="89">
        <f>第4週明細!V27</f>
        <v>924.8</v>
      </c>
      <c r="K36" s="89" t="s">
        <v>13</v>
      </c>
      <c r="L36" s="116">
        <f>第4週明細!V23</f>
        <v>30</v>
      </c>
      <c r="M36" s="88" t="s">
        <v>15</v>
      </c>
      <c r="N36" s="89">
        <f>第4週明細!V35</f>
        <v>831.9</v>
      </c>
      <c r="O36" s="89" t="s">
        <v>13</v>
      </c>
      <c r="P36" s="90">
        <f>第4週明細!V31</f>
        <v>25.5</v>
      </c>
      <c r="Q36" s="88" t="s">
        <v>15</v>
      </c>
      <c r="R36" s="89">
        <f>第4週明細!V43</f>
        <v>827</v>
      </c>
      <c r="S36" s="89" t="s">
        <v>13</v>
      </c>
      <c r="T36" s="90">
        <f>第4週明細!V39</f>
        <v>29</v>
      </c>
      <c r="U36" s="94"/>
      <c r="V36" s="118"/>
      <c r="W36" s="118"/>
      <c r="X36" s="95"/>
    </row>
    <row r="37" spans="1:24" ht="11.25" customHeight="1" thickBot="1">
      <c r="A37" s="91" t="s">
        <v>14</v>
      </c>
      <c r="B37" s="92">
        <f>第4週明細!V5</f>
        <v>107.5</v>
      </c>
      <c r="C37" s="92" t="s">
        <v>12</v>
      </c>
      <c r="D37" s="93">
        <f>第4週明細!V9</f>
        <v>29.599999999999998</v>
      </c>
      <c r="E37" s="91" t="s">
        <v>14</v>
      </c>
      <c r="F37" s="92">
        <f>第4週明細!V13</f>
        <v>105</v>
      </c>
      <c r="G37" s="92" t="s">
        <v>12</v>
      </c>
      <c r="H37" s="93">
        <f>第4週明細!V17</f>
        <v>28</v>
      </c>
      <c r="I37" s="91" t="s">
        <v>14</v>
      </c>
      <c r="J37" s="92">
        <f>第4週明細!V21</f>
        <v>125.5</v>
      </c>
      <c r="K37" s="92" t="s">
        <v>12</v>
      </c>
      <c r="L37" s="117">
        <f>第4週明細!V25</f>
        <v>38.200000000000003</v>
      </c>
      <c r="M37" s="91" t="s">
        <v>14</v>
      </c>
      <c r="N37" s="92">
        <f>第4週明細!V29</f>
        <v>117.5</v>
      </c>
      <c r="O37" s="92" t="s">
        <v>12</v>
      </c>
      <c r="P37" s="93">
        <f>第4週明細!V33</f>
        <v>33.1</v>
      </c>
      <c r="Q37" s="91" t="s">
        <v>14</v>
      </c>
      <c r="R37" s="92">
        <f>第4週明細!V37</f>
        <v>107</v>
      </c>
      <c r="S37" s="92" t="s">
        <v>12</v>
      </c>
      <c r="T37" s="93">
        <f>第4週明細!V41</f>
        <v>34.5</v>
      </c>
      <c r="U37" s="97"/>
      <c r="V37" s="98"/>
      <c r="W37" s="98"/>
      <c r="X37" s="99"/>
    </row>
    <row r="38" spans="1:24" ht="13.5" customHeight="1">
      <c r="A38" s="196" t="s">
        <v>132</v>
      </c>
      <c r="B38" s="197"/>
      <c r="C38" s="197"/>
      <c r="D38" s="198"/>
      <c r="E38" s="196" t="s">
        <v>133</v>
      </c>
      <c r="F38" s="197"/>
      <c r="G38" s="197"/>
      <c r="H38" s="198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</row>
    <row r="39" spans="1:24" ht="13.5" customHeight="1">
      <c r="A39" s="199" t="s">
        <v>44</v>
      </c>
      <c r="B39" s="200"/>
      <c r="C39" s="200"/>
      <c r="D39" s="200"/>
      <c r="E39" s="199" t="s">
        <v>137</v>
      </c>
      <c r="F39" s="200"/>
      <c r="G39" s="200"/>
      <c r="H39" s="201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</row>
    <row r="40" spans="1:24" ht="13.5" customHeight="1">
      <c r="A40" s="191" t="s">
        <v>195</v>
      </c>
      <c r="B40" s="185"/>
      <c r="C40" s="185"/>
      <c r="D40" s="192"/>
      <c r="E40" s="191" t="s">
        <v>408</v>
      </c>
      <c r="F40" s="185"/>
      <c r="G40" s="185"/>
      <c r="H40" s="192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</row>
    <row r="41" spans="1:24" ht="13.5" customHeight="1">
      <c r="A41" s="191" t="s">
        <v>196</v>
      </c>
      <c r="B41" s="185"/>
      <c r="C41" s="185"/>
      <c r="D41" s="192"/>
      <c r="E41" s="191" t="s">
        <v>393</v>
      </c>
      <c r="F41" s="185"/>
      <c r="G41" s="185"/>
      <c r="H41" s="192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</row>
    <row r="42" spans="1:24" ht="13.5" customHeight="1">
      <c r="A42" s="193" t="s">
        <v>364</v>
      </c>
      <c r="B42" s="194"/>
      <c r="C42" s="194"/>
      <c r="D42" s="195"/>
      <c r="E42" s="191" t="s">
        <v>199</v>
      </c>
      <c r="F42" s="185"/>
      <c r="G42" s="185"/>
      <c r="H42" s="192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</row>
    <row r="43" spans="1:24" ht="13.5" customHeight="1">
      <c r="A43" s="191" t="s">
        <v>105</v>
      </c>
      <c r="B43" s="185"/>
      <c r="C43" s="185"/>
      <c r="D43" s="192"/>
      <c r="E43" s="191" t="s">
        <v>105</v>
      </c>
      <c r="F43" s="185"/>
      <c r="G43" s="185"/>
      <c r="H43" s="192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</row>
    <row r="44" spans="1:24" ht="13.5" customHeight="1">
      <c r="A44" s="187" t="s">
        <v>197</v>
      </c>
      <c r="B44" s="188"/>
      <c r="C44" s="188"/>
      <c r="D44" s="189"/>
      <c r="E44" s="187" t="s">
        <v>198</v>
      </c>
      <c r="F44" s="188"/>
      <c r="G44" s="188"/>
      <c r="H44" s="189"/>
      <c r="I44" s="190"/>
      <c r="J44" s="190"/>
      <c r="K44" s="190"/>
      <c r="L44" s="190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</row>
    <row r="45" spans="1:24" ht="11.25" customHeight="1">
      <c r="A45" s="88" t="s">
        <v>15</v>
      </c>
      <c r="B45" s="89">
        <f>第5週明細!V11</f>
        <v>749.7</v>
      </c>
      <c r="C45" s="89" t="s">
        <v>13</v>
      </c>
      <c r="D45" s="90">
        <f>第5週明細!V7</f>
        <v>22.5</v>
      </c>
      <c r="E45" s="88" t="s">
        <v>15</v>
      </c>
      <c r="F45" s="89">
        <f>第5週明細!V19</f>
        <v>786.5</v>
      </c>
      <c r="G45" s="89" t="s">
        <v>13</v>
      </c>
      <c r="H45" s="90">
        <f>第5週明細!V15</f>
        <v>26.5</v>
      </c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</row>
    <row r="46" spans="1:24" ht="11.25" customHeight="1" thickBot="1">
      <c r="A46" s="91" t="s">
        <v>14</v>
      </c>
      <c r="B46" s="92">
        <f>第5週明細!V5</f>
        <v>109</v>
      </c>
      <c r="C46" s="92" t="s">
        <v>12</v>
      </c>
      <c r="D46" s="93">
        <f>第5週明細!V9</f>
        <v>27.8</v>
      </c>
      <c r="E46" s="91" t="s">
        <v>14</v>
      </c>
      <c r="F46" s="92">
        <f>第5週明細!V13</f>
        <v>105.5</v>
      </c>
      <c r="G46" s="92" t="s">
        <v>12</v>
      </c>
      <c r="H46" s="93">
        <f>第5週明細!V17</f>
        <v>31.499999999999996</v>
      </c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</row>
  </sheetData>
  <mergeCells count="188">
    <mergeCell ref="M31:P31"/>
    <mergeCell ref="Q31:T31"/>
    <mergeCell ref="M30:P30"/>
    <mergeCell ref="Q30:T30"/>
    <mergeCell ref="I15:L15"/>
    <mergeCell ref="U2:X2"/>
    <mergeCell ref="U9:X9"/>
    <mergeCell ref="U16:X16"/>
    <mergeCell ref="A35:D35"/>
    <mergeCell ref="E35:H35"/>
    <mergeCell ref="I35:L35"/>
    <mergeCell ref="M35:P35"/>
    <mergeCell ref="Q35:T35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1:D31"/>
    <mergeCell ref="E31:H31"/>
    <mergeCell ref="I31:L31"/>
    <mergeCell ref="A2:D2"/>
    <mergeCell ref="E2:H2"/>
    <mergeCell ref="I2:L2"/>
    <mergeCell ref="A3:D3"/>
    <mergeCell ref="E3:H3"/>
    <mergeCell ref="I3:L3"/>
    <mergeCell ref="A4:D4"/>
    <mergeCell ref="E4:H4"/>
    <mergeCell ref="I4:L4"/>
    <mergeCell ref="A5:D5"/>
    <mergeCell ref="E5:H5"/>
    <mergeCell ref="I5:L5"/>
    <mergeCell ref="A6:D6"/>
    <mergeCell ref="E6:H6"/>
    <mergeCell ref="I6:L6"/>
    <mergeCell ref="A7:D7"/>
    <mergeCell ref="A12:D12"/>
    <mergeCell ref="E12:H12"/>
    <mergeCell ref="I12:L12"/>
    <mergeCell ref="A15:D15"/>
    <mergeCell ref="E15:H15"/>
    <mergeCell ref="Q4:T4"/>
    <mergeCell ref="Q5:T5"/>
    <mergeCell ref="M4:P4"/>
    <mergeCell ref="M5:P5"/>
    <mergeCell ref="Q2:T2"/>
    <mergeCell ref="Q3:T3"/>
    <mergeCell ref="M2:P2"/>
    <mergeCell ref="A26:D26"/>
    <mergeCell ref="E26:H26"/>
    <mergeCell ref="I26:L26"/>
    <mergeCell ref="M26:P26"/>
    <mergeCell ref="Q26:T26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M3:P3"/>
    <mergeCell ref="Q6:T6"/>
    <mergeCell ref="Q7:T7"/>
    <mergeCell ref="Q8:T8"/>
    <mergeCell ref="M6:P6"/>
    <mergeCell ref="M7:P7"/>
    <mergeCell ref="M8:P8"/>
    <mergeCell ref="A11:D11"/>
    <mergeCell ref="E11:H11"/>
    <mergeCell ref="I11:L11"/>
    <mergeCell ref="M11:P11"/>
    <mergeCell ref="Q11:T11"/>
    <mergeCell ref="E8:H8"/>
    <mergeCell ref="I8:L8"/>
    <mergeCell ref="E7:H7"/>
    <mergeCell ref="I7:L7"/>
    <mergeCell ref="A8:D8"/>
    <mergeCell ref="M12:P12"/>
    <mergeCell ref="Q12:T12"/>
    <mergeCell ref="A13:D13"/>
    <mergeCell ref="E13:H13"/>
    <mergeCell ref="I14:L14"/>
    <mergeCell ref="M13:P13"/>
    <mergeCell ref="Q13:T13"/>
    <mergeCell ref="A14:D14"/>
    <mergeCell ref="E14:H14"/>
    <mergeCell ref="Q14:T14"/>
    <mergeCell ref="I13:L13"/>
    <mergeCell ref="M14:P14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M20:P20"/>
    <mergeCell ref="Q20:T20"/>
    <mergeCell ref="A23:D23"/>
    <mergeCell ref="E23:H23"/>
    <mergeCell ref="I23:L23"/>
    <mergeCell ref="M23:P23"/>
    <mergeCell ref="Q23:T23"/>
    <mergeCell ref="A21:D21"/>
    <mergeCell ref="E21:H21"/>
    <mergeCell ref="I21:L21"/>
    <mergeCell ref="M21:P21"/>
    <mergeCell ref="Q21:T21"/>
    <mergeCell ref="A22:D22"/>
    <mergeCell ref="E22:H22"/>
    <mergeCell ref="I22:L22"/>
    <mergeCell ref="M22:P22"/>
    <mergeCell ref="A40:D40"/>
    <mergeCell ref="E40:H40"/>
    <mergeCell ref="I40:L40"/>
    <mergeCell ref="M40:P40"/>
    <mergeCell ref="Q40:T40"/>
    <mergeCell ref="E41:H41"/>
    <mergeCell ref="U22:X22"/>
    <mergeCell ref="Q22:T22"/>
    <mergeCell ref="A20:D20"/>
    <mergeCell ref="E20:H20"/>
    <mergeCell ref="I20:L20"/>
    <mergeCell ref="A32:D32"/>
    <mergeCell ref="E32:H32"/>
    <mergeCell ref="I32:L32"/>
    <mergeCell ref="M32:P32"/>
    <mergeCell ref="Q32:T32"/>
    <mergeCell ref="A29:D29"/>
    <mergeCell ref="E29:H29"/>
    <mergeCell ref="I29:L29"/>
    <mergeCell ref="M29:P29"/>
    <mergeCell ref="Q29:T29"/>
    <mergeCell ref="A30:D30"/>
    <mergeCell ref="E30:H30"/>
    <mergeCell ref="I30:L30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44:D44"/>
    <mergeCell ref="E44:H44"/>
    <mergeCell ref="I44:L44"/>
    <mergeCell ref="M44:P44"/>
    <mergeCell ref="Q44:T44"/>
    <mergeCell ref="A41:D41"/>
    <mergeCell ref="E42:H42"/>
    <mergeCell ref="I42:L42"/>
    <mergeCell ref="M42:P42"/>
    <mergeCell ref="Q42:T42"/>
    <mergeCell ref="A43:D43"/>
    <mergeCell ref="E43:H43"/>
    <mergeCell ref="I43:L43"/>
    <mergeCell ref="M43:P43"/>
    <mergeCell ref="Q43:T43"/>
    <mergeCell ref="A42:D42"/>
    <mergeCell ref="I41:L41"/>
    <mergeCell ref="M41:P41"/>
    <mergeCell ref="Q41:T41"/>
    <mergeCell ref="U28:X28"/>
    <mergeCell ref="U33:X33"/>
    <mergeCell ref="U38:X38"/>
    <mergeCell ref="U39:X39"/>
    <mergeCell ref="U40:X40"/>
    <mergeCell ref="U41:X41"/>
    <mergeCell ref="U42:X42"/>
    <mergeCell ref="U43:X43"/>
    <mergeCell ref="U44:X44"/>
  </mergeCells>
  <phoneticPr fontId="19" type="noConversion"/>
  <printOptions horizontalCentered="1"/>
  <pageMargins left="0.39370078740157483" right="0.39370078740157483" top="0.19685039370078741" bottom="0" header="0.11811023622047245" footer="0.11811023622047245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sqref="A1:X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218" t="s">
        <v>523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12</v>
      </c>
      <c r="B4" s="208"/>
      <c r="C4" s="65" t="s">
        <v>210</v>
      </c>
      <c r="D4" s="66" t="s">
        <v>214</v>
      </c>
      <c r="E4" s="67"/>
      <c r="F4" s="65" t="s">
        <v>216</v>
      </c>
      <c r="G4" s="65" t="s">
        <v>217</v>
      </c>
      <c r="H4" s="65"/>
      <c r="I4" s="68" t="s">
        <v>218</v>
      </c>
      <c r="J4" s="68" t="s">
        <v>215</v>
      </c>
      <c r="K4" s="68"/>
      <c r="L4" s="65" t="s">
        <v>219</v>
      </c>
      <c r="M4" s="65" t="s">
        <v>215</v>
      </c>
      <c r="N4" s="65"/>
      <c r="O4" s="68" t="str">
        <f>菜單!A7</f>
        <v>淺色蔬菜</v>
      </c>
      <c r="P4" s="68" t="s">
        <v>83</v>
      </c>
      <c r="Q4" s="68"/>
      <c r="R4" s="68" t="s">
        <v>220</v>
      </c>
      <c r="S4" s="68" t="s">
        <v>215</v>
      </c>
      <c r="T4" s="68"/>
      <c r="U4" s="211" t="s">
        <v>30</v>
      </c>
      <c r="V4" s="50" t="s">
        <v>6</v>
      </c>
      <c r="W4" s="51" t="s">
        <v>31</v>
      </c>
      <c r="X4" s="52">
        <v>5.9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209"/>
      <c r="C5" s="10" t="s">
        <v>93</v>
      </c>
      <c r="D5" s="13"/>
      <c r="E5" s="13">
        <v>110</v>
      </c>
      <c r="F5" s="10" t="s">
        <v>299</v>
      </c>
      <c r="G5" s="13"/>
      <c r="H5" s="13">
        <v>60</v>
      </c>
      <c r="I5" s="10" t="s">
        <v>300</v>
      </c>
      <c r="J5" s="13" t="s">
        <v>301</v>
      </c>
      <c r="K5" s="13">
        <v>30</v>
      </c>
      <c r="L5" s="10" t="s">
        <v>302</v>
      </c>
      <c r="M5" s="105"/>
      <c r="N5" s="13">
        <v>30</v>
      </c>
      <c r="O5" s="10" t="str">
        <f>O4</f>
        <v>淺色蔬菜</v>
      </c>
      <c r="P5" s="10"/>
      <c r="Q5" s="10">
        <v>100</v>
      </c>
      <c r="R5" s="10" t="s">
        <v>304</v>
      </c>
      <c r="S5" s="112"/>
      <c r="T5" s="13">
        <v>30</v>
      </c>
      <c r="U5" s="212"/>
      <c r="V5" s="53">
        <f>X4*15+X6*5+10</f>
        <v>105.5</v>
      </c>
      <c r="W5" s="26" t="s">
        <v>32</v>
      </c>
      <c r="X5" s="54">
        <v>2.8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</v>
      </c>
      <c r="B6" s="209"/>
      <c r="C6" s="10"/>
      <c r="D6" s="105"/>
      <c r="E6" s="13"/>
      <c r="F6" s="10"/>
      <c r="G6" s="13"/>
      <c r="H6" s="13"/>
      <c r="I6" s="10" t="s">
        <v>73</v>
      </c>
      <c r="J6" s="13"/>
      <c r="K6" s="13">
        <v>10</v>
      </c>
      <c r="L6" s="10" t="s">
        <v>86</v>
      </c>
      <c r="M6" s="13"/>
      <c r="N6" s="13">
        <v>2</v>
      </c>
      <c r="O6" s="10"/>
      <c r="P6" s="10"/>
      <c r="Q6" s="10"/>
      <c r="R6" s="24" t="s">
        <v>305</v>
      </c>
      <c r="S6" s="13"/>
      <c r="T6" s="13">
        <v>5</v>
      </c>
      <c r="U6" s="212"/>
      <c r="V6" s="55" t="s">
        <v>8</v>
      </c>
      <c r="W6" s="26" t="s">
        <v>33</v>
      </c>
      <c r="X6" s="54">
        <v>1.4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209"/>
      <c r="C7" s="17"/>
      <c r="D7" s="20"/>
      <c r="E7" s="12"/>
      <c r="F7" s="10"/>
      <c r="G7" s="120"/>
      <c r="H7" s="13"/>
      <c r="I7" s="10"/>
      <c r="J7" s="120"/>
      <c r="K7" s="13"/>
      <c r="L7" s="10" t="s">
        <v>72</v>
      </c>
      <c r="M7" s="13"/>
      <c r="N7" s="13">
        <v>10</v>
      </c>
      <c r="O7" s="10"/>
      <c r="P7" s="17"/>
      <c r="Q7" s="10"/>
      <c r="R7" s="10"/>
      <c r="S7" s="13"/>
      <c r="T7" s="13"/>
      <c r="U7" s="212"/>
      <c r="V7" s="53">
        <f>X5*5+X7*5</f>
        <v>28</v>
      </c>
      <c r="W7" s="26" t="s">
        <v>35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214" t="s">
        <v>100</v>
      </c>
      <c r="B8" s="209"/>
      <c r="C8" s="17"/>
      <c r="D8" s="20"/>
      <c r="E8" s="12"/>
      <c r="F8" s="10"/>
      <c r="G8" s="13"/>
      <c r="H8" s="13"/>
      <c r="I8" s="10"/>
      <c r="J8" s="120"/>
      <c r="K8" s="13"/>
      <c r="L8" s="10" t="s">
        <v>70</v>
      </c>
      <c r="M8" s="120"/>
      <c r="N8" s="13">
        <v>10</v>
      </c>
      <c r="O8" s="10"/>
      <c r="P8" s="17"/>
      <c r="Q8" s="10"/>
      <c r="R8" s="10"/>
      <c r="S8" s="13"/>
      <c r="T8" s="13"/>
      <c r="U8" s="212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214"/>
      <c r="B9" s="210"/>
      <c r="C9" s="17"/>
      <c r="D9" s="20"/>
      <c r="E9" s="12"/>
      <c r="F9" s="10"/>
      <c r="G9" s="17"/>
      <c r="H9" s="13"/>
      <c r="I9" s="10"/>
      <c r="J9" s="120"/>
      <c r="K9" s="13"/>
      <c r="L9" s="24" t="s">
        <v>58</v>
      </c>
      <c r="M9" s="25"/>
      <c r="N9" s="26">
        <v>5</v>
      </c>
      <c r="O9" s="10"/>
      <c r="P9" s="17"/>
      <c r="Q9" s="10"/>
      <c r="R9" s="10"/>
      <c r="S9" s="105"/>
      <c r="T9" s="13"/>
      <c r="U9" s="212"/>
      <c r="V9" s="53">
        <f>X4*2+X5*7+X6</f>
        <v>32.799999999999997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52</v>
      </c>
      <c r="B10" s="19"/>
      <c r="C10" s="17"/>
      <c r="D10" s="20"/>
      <c r="E10" s="12"/>
      <c r="F10" s="10"/>
      <c r="G10" s="17"/>
      <c r="H10" s="13"/>
      <c r="I10" s="10"/>
      <c r="J10" s="120"/>
      <c r="K10" s="10"/>
      <c r="L10" s="10" t="s">
        <v>303</v>
      </c>
      <c r="M10" s="120"/>
      <c r="N10" s="13">
        <v>10</v>
      </c>
      <c r="O10" s="10"/>
      <c r="P10" s="17"/>
      <c r="Q10" s="10"/>
      <c r="R10" s="10"/>
      <c r="S10" s="17"/>
      <c r="T10" s="13"/>
      <c r="U10" s="212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9"/>
      <c r="B11" s="80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217"/>
      <c r="V11" s="58">
        <f>V5*4+V7*9+V9*4</f>
        <v>805.2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12</v>
      </c>
      <c r="B12" s="210"/>
      <c r="C12" s="65" t="s">
        <v>134</v>
      </c>
      <c r="D12" s="66" t="s">
        <v>80</v>
      </c>
      <c r="E12" s="67"/>
      <c r="F12" s="65" t="s">
        <v>221</v>
      </c>
      <c r="G12" s="65" t="s">
        <v>215</v>
      </c>
      <c r="H12" s="65"/>
      <c r="I12" s="68" t="s">
        <v>222</v>
      </c>
      <c r="J12" s="68" t="s">
        <v>214</v>
      </c>
      <c r="K12" s="68"/>
      <c r="L12" s="68" t="s">
        <v>223</v>
      </c>
      <c r="M12" s="68" t="s">
        <v>215</v>
      </c>
      <c r="N12" s="68"/>
      <c r="O12" s="68" t="str">
        <f>菜單!E7</f>
        <v>深色蔬菜</v>
      </c>
      <c r="P12" s="68" t="s">
        <v>83</v>
      </c>
      <c r="Q12" s="68"/>
      <c r="R12" s="65" t="s">
        <v>516</v>
      </c>
      <c r="S12" s="65" t="s">
        <v>29</v>
      </c>
      <c r="T12" s="65"/>
      <c r="U12" s="211" t="s">
        <v>61</v>
      </c>
      <c r="V12" s="50" t="s">
        <v>6</v>
      </c>
      <c r="W12" s="51" t="s">
        <v>62</v>
      </c>
      <c r="X12" s="52">
        <v>6.1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216"/>
      <c r="C13" s="10" t="s">
        <v>93</v>
      </c>
      <c r="D13" s="13"/>
      <c r="E13" s="13">
        <v>70</v>
      </c>
      <c r="F13" s="10" t="s">
        <v>73</v>
      </c>
      <c r="G13" s="13"/>
      <c r="H13" s="13">
        <v>50</v>
      </c>
      <c r="I13" s="10" t="s">
        <v>71</v>
      </c>
      <c r="J13" s="13"/>
      <c r="K13" s="13">
        <v>30</v>
      </c>
      <c r="L13" s="10" t="s">
        <v>299</v>
      </c>
      <c r="M13" s="13"/>
      <c r="N13" s="13">
        <v>20</v>
      </c>
      <c r="O13" s="10" t="str">
        <f>O12</f>
        <v>深色蔬菜</v>
      </c>
      <c r="P13" s="10"/>
      <c r="Q13" s="10">
        <v>100</v>
      </c>
      <c r="R13" s="111" t="s">
        <v>517</v>
      </c>
      <c r="S13" s="105"/>
      <c r="T13" s="13">
        <v>10</v>
      </c>
      <c r="U13" s="212"/>
      <c r="V13" s="53">
        <f>X12*15+X14*5+10</f>
        <v>109.5</v>
      </c>
      <c r="W13" s="26" t="s">
        <v>63</v>
      </c>
      <c r="X13" s="54">
        <v>2.6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3</v>
      </c>
      <c r="B14" s="216"/>
      <c r="C14" s="10" t="s">
        <v>355</v>
      </c>
      <c r="D14" s="105"/>
      <c r="E14" s="13">
        <v>40</v>
      </c>
      <c r="F14" s="10" t="s">
        <v>70</v>
      </c>
      <c r="G14" s="13"/>
      <c r="H14" s="13">
        <v>20</v>
      </c>
      <c r="I14" s="10" t="s">
        <v>306</v>
      </c>
      <c r="J14" s="13"/>
      <c r="K14" s="13">
        <v>5</v>
      </c>
      <c r="L14" s="10" t="s">
        <v>302</v>
      </c>
      <c r="M14" s="20"/>
      <c r="N14" s="61">
        <v>30</v>
      </c>
      <c r="O14" s="10"/>
      <c r="P14" s="10"/>
      <c r="Q14" s="10"/>
      <c r="R14" s="10"/>
      <c r="S14" s="105"/>
      <c r="T14" s="13"/>
      <c r="U14" s="212"/>
      <c r="V14" s="55" t="s">
        <v>8</v>
      </c>
      <c r="W14" s="26" t="s">
        <v>64</v>
      </c>
      <c r="X14" s="54">
        <v>1.6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53</v>
      </c>
      <c r="B15" s="216"/>
      <c r="C15" s="10"/>
      <c r="D15" s="11"/>
      <c r="E15" s="61"/>
      <c r="F15" s="10" t="s">
        <v>58</v>
      </c>
      <c r="G15" s="13"/>
      <c r="H15" s="13">
        <v>5</v>
      </c>
      <c r="I15" s="10"/>
      <c r="J15" s="13"/>
      <c r="K15" s="13"/>
      <c r="L15" s="10" t="s">
        <v>58</v>
      </c>
      <c r="M15" s="20"/>
      <c r="N15" s="61">
        <v>10</v>
      </c>
      <c r="O15" s="10"/>
      <c r="P15" s="17"/>
      <c r="Q15" s="10"/>
      <c r="R15" s="10"/>
      <c r="S15" s="13"/>
      <c r="T15" s="13"/>
      <c r="U15" s="212"/>
      <c r="V15" s="53">
        <f>X13*5+X15*5</f>
        <v>25.5</v>
      </c>
      <c r="W15" s="26" t="s">
        <v>65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214" t="s">
        <v>101</v>
      </c>
      <c r="B16" s="216"/>
      <c r="C16" s="10"/>
      <c r="D16" s="11"/>
      <c r="E16" s="61"/>
      <c r="F16" s="10"/>
      <c r="G16" s="17"/>
      <c r="H16" s="13"/>
      <c r="I16" s="10"/>
      <c r="J16" s="100"/>
      <c r="K16" s="13"/>
      <c r="L16" s="10"/>
      <c r="M16" s="20"/>
      <c r="N16" s="61"/>
      <c r="O16" s="10"/>
      <c r="P16" s="17"/>
      <c r="Q16" s="10"/>
      <c r="R16" s="10"/>
      <c r="S16" s="13"/>
      <c r="T16" s="13"/>
      <c r="U16" s="212"/>
      <c r="V16" s="55" t="s">
        <v>10</v>
      </c>
      <c r="W16" s="26" t="s">
        <v>66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214"/>
      <c r="B17" s="216"/>
      <c r="C17" s="10"/>
      <c r="D17" s="20"/>
      <c r="E17" s="61"/>
      <c r="F17" s="10"/>
      <c r="G17" s="17"/>
      <c r="H17" s="13"/>
      <c r="I17" s="24"/>
      <c r="J17" s="25"/>
      <c r="K17" s="26"/>
      <c r="L17" s="24"/>
      <c r="M17" s="25"/>
      <c r="N17" s="26"/>
      <c r="O17" s="10"/>
      <c r="P17" s="17"/>
      <c r="Q17" s="10"/>
      <c r="R17" s="10"/>
      <c r="S17" s="17"/>
      <c r="T17" s="13"/>
      <c r="U17" s="212"/>
      <c r="V17" s="53">
        <f>X12*2+X13*7+X14</f>
        <v>32</v>
      </c>
      <c r="W17" s="56" t="s">
        <v>67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54</v>
      </c>
      <c r="B18" s="19"/>
      <c r="C18" s="10"/>
      <c r="D18" s="20"/>
      <c r="E18" s="61"/>
      <c r="F18" s="10"/>
      <c r="G18" s="17"/>
      <c r="H18" s="13"/>
      <c r="I18" s="10"/>
      <c r="J18" s="100"/>
      <c r="K18" s="10"/>
      <c r="L18" s="10"/>
      <c r="M18" s="100"/>
      <c r="N18" s="13"/>
      <c r="O18" s="10"/>
      <c r="P18" s="17"/>
      <c r="Q18" s="10"/>
      <c r="R18" s="10"/>
      <c r="S18" s="17"/>
      <c r="T18" s="13"/>
      <c r="U18" s="212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217"/>
      <c r="V19" s="58">
        <f>V13*4+V15*9+V17*4</f>
        <v>795.5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12</v>
      </c>
      <c r="B20" s="216"/>
      <c r="C20" s="65" t="s">
        <v>211</v>
      </c>
      <c r="D20" s="66" t="s">
        <v>215</v>
      </c>
      <c r="E20" s="67"/>
      <c r="F20" s="68" t="s">
        <v>224</v>
      </c>
      <c r="G20" s="68" t="s">
        <v>217</v>
      </c>
      <c r="H20" s="68"/>
      <c r="I20" s="68" t="s">
        <v>378</v>
      </c>
      <c r="J20" s="69" t="s">
        <v>379</v>
      </c>
      <c r="K20" s="68"/>
      <c r="L20" s="68" t="s">
        <v>385</v>
      </c>
      <c r="M20" s="69" t="s">
        <v>215</v>
      </c>
      <c r="N20" s="68"/>
      <c r="O20" s="68" t="str">
        <f>菜單!I7</f>
        <v>深色蔬菜</v>
      </c>
      <c r="P20" s="68" t="s">
        <v>83</v>
      </c>
      <c r="Q20" s="68"/>
      <c r="R20" s="65" t="s">
        <v>225</v>
      </c>
      <c r="S20" s="65" t="s">
        <v>215</v>
      </c>
      <c r="T20" s="65"/>
      <c r="U20" s="211" t="s">
        <v>30</v>
      </c>
      <c r="V20" s="50" t="s">
        <v>6</v>
      </c>
      <c r="W20" s="51" t="s">
        <v>31</v>
      </c>
      <c r="X20" s="52">
        <v>6.9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55</v>
      </c>
      <c r="B21" s="216"/>
      <c r="C21" s="10" t="s">
        <v>308</v>
      </c>
      <c r="D21" s="13"/>
      <c r="E21" s="123">
        <v>165</v>
      </c>
      <c r="F21" s="10" t="s">
        <v>59</v>
      </c>
      <c r="G21" s="13"/>
      <c r="H21" s="13">
        <v>65</v>
      </c>
      <c r="I21" s="24" t="s">
        <v>380</v>
      </c>
      <c r="J21" s="26" t="s">
        <v>381</v>
      </c>
      <c r="K21" s="13">
        <v>30</v>
      </c>
      <c r="L21" s="10" t="s">
        <v>312</v>
      </c>
      <c r="M21" s="13"/>
      <c r="N21" s="13">
        <v>30</v>
      </c>
      <c r="O21" s="10" t="str">
        <f>O20</f>
        <v>深色蔬菜</v>
      </c>
      <c r="P21" s="10"/>
      <c r="Q21" s="10">
        <v>100</v>
      </c>
      <c r="R21" s="111" t="s">
        <v>300</v>
      </c>
      <c r="S21" s="112" t="s">
        <v>301</v>
      </c>
      <c r="T21" s="13">
        <v>20</v>
      </c>
      <c r="U21" s="212"/>
      <c r="V21" s="53">
        <f>X20*15+X22*5+10</f>
        <v>120.5</v>
      </c>
      <c r="W21" s="26" t="s">
        <v>32</v>
      </c>
      <c r="X21" s="54">
        <v>3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4</v>
      </c>
      <c r="B22" s="216"/>
      <c r="C22" s="10" t="s">
        <v>73</v>
      </c>
      <c r="D22" s="105"/>
      <c r="E22" s="123">
        <v>5</v>
      </c>
      <c r="F22" s="10"/>
      <c r="G22" s="13"/>
      <c r="H22" s="13"/>
      <c r="I22" s="10"/>
      <c r="J22" s="13"/>
      <c r="K22" s="13"/>
      <c r="L22" s="10" t="s">
        <v>314</v>
      </c>
      <c r="M22" s="13" t="s">
        <v>315</v>
      </c>
      <c r="N22" s="13">
        <v>35</v>
      </c>
      <c r="O22" s="10"/>
      <c r="P22" s="10"/>
      <c r="Q22" s="10"/>
      <c r="R22" s="10" t="s">
        <v>316</v>
      </c>
      <c r="S22" s="112"/>
      <c r="T22" s="13">
        <v>10</v>
      </c>
      <c r="U22" s="212"/>
      <c r="V22" s="55" t="s">
        <v>8</v>
      </c>
      <c r="W22" s="26" t="s">
        <v>33</v>
      </c>
      <c r="X22" s="54">
        <v>1.4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216"/>
      <c r="C23" s="10" t="s">
        <v>72</v>
      </c>
      <c r="D23" s="20"/>
      <c r="E23" s="124">
        <v>15</v>
      </c>
      <c r="F23" s="10"/>
      <c r="G23" s="13"/>
      <c r="H23" s="13"/>
      <c r="I23" s="10"/>
      <c r="J23" s="13"/>
      <c r="K23" s="13"/>
      <c r="L23" s="10" t="s">
        <v>386</v>
      </c>
      <c r="M23" s="13" t="s">
        <v>387</v>
      </c>
      <c r="N23" s="13">
        <v>10</v>
      </c>
      <c r="O23" s="10"/>
      <c r="P23" s="17"/>
      <c r="Q23" s="10"/>
      <c r="R23" s="10" t="s">
        <v>317</v>
      </c>
      <c r="S23" s="13"/>
      <c r="T23" s="13"/>
      <c r="U23" s="212"/>
      <c r="V23" s="53">
        <f>X21*5+X23*5</f>
        <v>29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214" t="s">
        <v>102</v>
      </c>
      <c r="B24" s="216"/>
      <c r="C24" s="10" t="s">
        <v>70</v>
      </c>
      <c r="D24" s="20"/>
      <c r="E24" s="124">
        <v>10</v>
      </c>
      <c r="F24" s="10"/>
      <c r="G24" s="17"/>
      <c r="H24" s="13"/>
      <c r="I24" s="10"/>
      <c r="J24" s="103"/>
      <c r="K24" s="13"/>
      <c r="L24" s="10"/>
      <c r="M24" s="13"/>
      <c r="N24" s="13"/>
      <c r="O24" s="10"/>
      <c r="P24" s="17"/>
      <c r="Q24" s="10"/>
      <c r="R24" s="10"/>
      <c r="S24" s="105"/>
      <c r="T24" s="13"/>
      <c r="U24" s="212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214"/>
      <c r="B25" s="216"/>
      <c r="C25" s="10" t="s">
        <v>58</v>
      </c>
      <c r="D25" s="20"/>
      <c r="E25" s="124">
        <v>5</v>
      </c>
      <c r="F25" s="10"/>
      <c r="G25" s="17"/>
      <c r="H25" s="13"/>
      <c r="I25" s="10"/>
      <c r="J25" s="103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212"/>
      <c r="V25" s="53">
        <f>X20*2+X21*7+X22</f>
        <v>36.199999999999996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52</v>
      </c>
      <c r="B26" s="19"/>
      <c r="C26" s="10"/>
      <c r="D26" s="20"/>
      <c r="E26" s="124"/>
      <c r="F26" s="10"/>
      <c r="G26" s="17"/>
      <c r="H26" s="13"/>
      <c r="I26" s="10"/>
      <c r="J26" s="96"/>
      <c r="K26" s="10"/>
      <c r="L26" s="10"/>
      <c r="M26" s="96"/>
      <c r="N26" s="10"/>
      <c r="O26" s="10"/>
      <c r="P26" s="17"/>
      <c r="Q26" s="10"/>
      <c r="R26" s="10"/>
      <c r="S26" s="17"/>
      <c r="T26" s="13"/>
      <c r="U26" s="212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0"/>
      <c r="D27" s="20"/>
      <c r="E27" s="124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217"/>
      <c r="V27" s="58">
        <f>V21*4+V23*9+V25*4</f>
        <v>887.8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12</v>
      </c>
      <c r="B28" s="216"/>
      <c r="C28" s="65" t="s">
        <v>212</v>
      </c>
      <c r="D28" s="66" t="s">
        <v>214</v>
      </c>
      <c r="E28" s="67"/>
      <c r="F28" s="68" t="s">
        <v>226</v>
      </c>
      <c r="G28" s="68" t="s">
        <v>215</v>
      </c>
      <c r="H28" s="68"/>
      <c r="I28" s="68" t="s">
        <v>227</v>
      </c>
      <c r="J28" s="69" t="s">
        <v>215</v>
      </c>
      <c r="K28" s="68"/>
      <c r="L28" s="65" t="s">
        <v>228</v>
      </c>
      <c r="M28" s="65" t="s">
        <v>215</v>
      </c>
      <c r="N28" s="65"/>
      <c r="O28" s="68" t="str">
        <f>菜單!M7</f>
        <v>深色蔬菜</v>
      </c>
      <c r="P28" s="68" t="s">
        <v>83</v>
      </c>
      <c r="Q28" s="68"/>
      <c r="R28" s="65" t="s">
        <v>513</v>
      </c>
      <c r="S28" s="65" t="s">
        <v>514</v>
      </c>
      <c r="T28" s="65"/>
      <c r="U28" s="211" t="s">
        <v>56</v>
      </c>
      <c r="V28" s="50" t="s">
        <v>6</v>
      </c>
      <c r="W28" s="51" t="s">
        <v>57</v>
      </c>
      <c r="X28" s="52">
        <v>6.6</v>
      </c>
      <c r="Y28" s="106" t="s">
        <v>76</v>
      </c>
      <c r="Z28" s="106" t="s">
        <v>77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216"/>
      <c r="C29" s="10" t="s">
        <v>93</v>
      </c>
      <c r="D29" s="11"/>
      <c r="E29" s="61">
        <v>70</v>
      </c>
      <c r="F29" s="10" t="s">
        <v>73</v>
      </c>
      <c r="G29" s="13"/>
      <c r="H29" s="13">
        <v>50</v>
      </c>
      <c r="I29" s="10" t="s">
        <v>319</v>
      </c>
      <c r="J29" s="13"/>
      <c r="K29" s="13">
        <v>10</v>
      </c>
      <c r="L29" s="10" t="s">
        <v>309</v>
      </c>
      <c r="M29" s="104"/>
      <c r="N29" s="13">
        <v>30</v>
      </c>
      <c r="O29" s="10" t="str">
        <f>O28</f>
        <v>深色蔬菜</v>
      </c>
      <c r="P29" s="10"/>
      <c r="Q29" s="10">
        <v>100</v>
      </c>
      <c r="R29" s="111" t="s">
        <v>302</v>
      </c>
      <c r="S29" s="105"/>
      <c r="T29" s="13">
        <v>30</v>
      </c>
      <c r="U29" s="212"/>
      <c r="V29" s="53">
        <f>X28*15+X30*5+10</f>
        <v>119</v>
      </c>
      <c r="W29" s="26" t="s">
        <v>47</v>
      </c>
      <c r="X29" s="54">
        <v>2.5</v>
      </c>
      <c r="Y29" s="106">
        <f>V31*9/V35*100</f>
        <v>27.049771579706661</v>
      </c>
      <c r="Z29" s="106">
        <f>V33*4/V35*100</f>
        <v>15.724933878336142</v>
      </c>
      <c r="AA29" s="3">
        <f>Z29*2</f>
        <v>31.449867756672283</v>
      </c>
      <c r="AB29" s="3"/>
      <c r="AC29" s="3">
        <f>Z29*15</f>
        <v>235.87400817504212</v>
      </c>
      <c r="AD29" s="3">
        <f>AA29*4+AC29*4</f>
        <v>1069.2955037268575</v>
      </c>
    </row>
    <row r="30" spans="1:30" ht="13.5" customHeight="1">
      <c r="A30" s="23">
        <v>5</v>
      </c>
      <c r="B30" s="216"/>
      <c r="C30" s="10" t="s">
        <v>318</v>
      </c>
      <c r="D30" s="11"/>
      <c r="E30" s="61">
        <v>40</v>
      </c>
      <c r="F30" s="10" t="s">
        <v>70</v>
      </c>
      <c r="G30" s="13"/>
      <c r="H30" s="13">
        <v>20</v>
      </c>
      <c r="I30" s="10" t="s">
        <v>320</v>
      </c>
      <c r="J30" s="13"/>
      <c r="K30" s="13">
        <v>20</v>
      </c>
      <c r="L30" s="10" t="s">
        <v>58</v>
      </c>
      <c r="M30" s="13"/>
      <c r="N30" s="13">
        <v>10</v>
      </c>
      <c r="O30" s="10"/>
      <c r="P30" s="10"/>
      <c r="Q30" s="10"/>
      <c r="R30" s="10" t="s">
        <v>72</v>
      </c>
      <c r="S30" s="105"/>
      <c r="T30" s="13">
        <v>10</v>
      </c>
      <c r="U30" s="212"/>
      <c r="V30" s="55" t="s">
        <v>8</v>
      </c>
      <c r="W30" s="26" t="s">
        <v>48</v>
      </c>
      <c r="X30" s="54">
        <v>2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216"/>
      <c r="C31" s="10"/>
      <c r="D31" s="11"/>
      <c r="E31" s="61"/>
      <c r="F31" s="10" t="s">
        <v>58</v>
      </c>
      <c r="G31" s="13"/>
      <c r="H31" s="13">
        <v>5</v>
      </c>
      <c r="I31" s="10" t="s">
        <v>58</v>
      </c>
      <c r="J31" s="13"/>
      <c r="K31" s="13">
        <v>20</v>
      </c>
      <c r="L31" s="10" t="s">
        <v>73</v>
      </c>
      <c r="M31" s="13"/>
      <c r="N31" s="13">
        <v>10</v>
      </c>
      <c r="O31" s="10"/>
      <c r="P31" s="17"/>
      <c r="Q31" s="10"/>
      <c r="R31" s="10" t="s">
        <v>58</v>
      </c>
      <c r="S31" s="13"/>
      <c r="T31" s="13">
        <v>10</v>
      </c>
      <c r="U31" s="212"/>
      <c r="V31" s="53">
        <f>X29*5+X31*5</f>
        <v>25</v>
      </c>
      <c r="W31" s="26" t="s">
        <v>49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214" t="s">
        <v>103</v>
      </c>
      <c r="B32" s="216"/>
      <c r="C32" s="10"/>
      <c r="D32" s="11"/>
      <c r="E32" s="61"/>
      <c r="F32" s="10"/>
      <c r="G32" s="17"/>
      <c r="H32" s="13"/>
      <c r="I32" s="10" t="s">
        <v>73</v>
      </c>
      <c r="J32" s="122"/>
      <c r="K32" s="13">
        <v>10</v>
      </c>
      <c r="L32" s="10" t="s">
        <v>96</v>
      </c>
      <c r="M32" s="13"/>
      <c r="N32" s="13">
        <v>5</v>
      </c>
      <c r="O32" s="10"/>
      <c r="P32" s="17"/>
      <c r="Q32" s="10"/>
      <c r="R32" s="10" t="s">
        <v>71</v>
      </c>
      <c r="S32" s="13"/>
      <c r="T32" s="13">
        <v>3</v>
      </c>
      <c r="U32" s="212"/>
      <c r="V32" s="55" t="s">
        <v>10</v>
      </c>
      <c r="W32" s="26" t="s">
        <v>50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215"/>
      <c r="B33" s="216"/>
      <c r="C33" s="10"/>
      <c r="D33" s="20"/>
      <c r="E33" s="61"/>
      <c r="F33" s="10"/>
      <c r="G33" s="17"/>
      <c r="H33" s="13"/>
      <c r="I33" s="24"/>
      <c r="J33" s="25"/>
      <c r="K33" s="26"/>
      <c r="L33" s="24" t="s">
        <v>321</v>
      </c>
      <c r="M33" s="25"/>
      <c r="N33" s="26">
        <v>10</v>
      </c>
      <c r="O33" s="10"/>
      <c r="P33" s="17"/>
      <c r="Q33" s="10"/>
      <c r="R33" s="10"/>
      <c r="S33" s="105"/>
      <c r="T33" s="13"/>
      <c r="U33" s="212"/>
      <c r="V33" s="53">
        <f>X28*2+X29*7+X30</f>
        <v>32.700000000000003</v>
      </c>
      <c r="W33" s="56" t="s">
        <v>51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0"/>
      <c r="D34" s="20"/>
      <c r="E34" s="61"/>
      <c r="F34" s="10"/>
      <c r="G34" s="17"/>
      <c r="H34" s="13"/>
      <c r="I34" s="10"/>
      <c r="J34" s="103"/>
      <c r="K34" s="10"/>
      <c r="L34" s="10"/>
      <c r="M34" s="81"/>
      <c r="N34" s="10"/>
      <c r="O34" s="10"/>
      <c r="P34" s="17"/>
      <c r="Q34" s="10"/>
      <c r="R34" s="10"/>
      <c r="S34" s="17"/>
      <c r="T34" s="13"/>
      <c r="U34" s="212"/>
      <c r="V34" s="55" t="s">
        <v>11</v>
      </c>
      <c r="W34" s="24"/>
      <c r="X34" s="54"/>
      <c r="Y34" s="107" t="s">
        <v>74</v>
      </c>
      <c r="Z34" s="107" t="s">
        <v>75</v>
      </c>
      <c r="AA34" s="2">
        <f>SUM(AA29:AA33)</f>
        <v>31.449867756672283</v>
      </c>
      <c r="AB34" s="2">
        <f>SUM(AB29:AB33)</f>
        <v>0</v>
      </c>
      <c r="AC34" s="2">
        <f>SUM(AC29:AC33)</f>
        <v>235.87400817504212</v>
      </c>
      <c r="AD34" s="2">
        <f>AA34*4+AB34*9+AC34*4</f>
        <v>1069.2955037268575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217"/>
      <c r="V35" s="58">
        <f>V29*4+V31*9+V33*4</f>
        <v>831.8</v>
      </c>
      <c r="W35" s="59"/>
      <c r="X35" s="60"/>
      <c r="Y35" s="108">
        <f>B35+E35+H35+K35+N35+Q35</f>
        <v>0</v>
      </c>
      <c r="Z35" s="108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12</v>
      </c>
      <c r="B36" s="208"/>
      <c r="C36" s="65" t="s">
        <v>213</v>
      </c>
      <c r="D36" s="66" t="s">
        <v>214</v>
      </c>
      <c r="E36" s="67"/>
      <c r="F36" s="65" t="s">
        <v>229</v>
      </c>
      <c r="G36" s="65" t="s">
        <v>230</v>
      </c>
      <c r="H36" s="65"/>
      <c r="I36" s="65" t="s">
        <v>397</v>
      </c>
      <c r="J36" s="65" t="s">
        <v>400</v>
      </c>
      <c r="K36" s="65"/>
      <c r="L36" s="68" t="s">
        <v>233</v>
      </c>
      <c r="M36" s="68" t="s">
        <v>29</v>
      </c>
      <c r="N36" s="68"/>
      <c r="O36" s="68" t="str">
        <f>菜單!Q7</f>
        <v>淺色蔬菜</v>
      </c>
      <c r="P36" s="68" t="s">
        <v>83</v>
      </c>
      <c r="Q36" s="68"/>
      <c r="R36" s="65" t="s">
        <v>234</v>
      </c>
      <c r="S36" s="65" t="s">
        <v>78</v>
      </c>
      <c r="T36" s="65"/>
      <c r="U36" s="211" t="s">
        <v>45</v>
      </c>
      <c r="V36" s="50" t="s">
        <v>6</v>
      </c>
      <c r="W36" s="51" t="s">
        <v>46</v>
      </c>
      <c r="X36" s="52">
        <v>6.5</v>
      </c>
      <c r="Y36" s="106" t="s">
        <v>76</v>
      </c>
      <c r="Z36" s="106" t="s">
        <v>77</v>
      </c>
    </row>
    <row r="37" spans="1:30" ht="13.5" customHeight="1">
      <c r="A37" s="23" t="s">
        <v>7</v>
      </c>
      <c r="B37" s="209"/>
      <c r="C37" s="10" t="s">
        <v>93</v>
      </c>
      <c r="D37" s="110"/>
      <c r="E37" s="12">
        <v>110</v>
      </c>
      <c r="F37" s="10" t="s">
        <v>322</v>
      </c>
      <c r="G37" s="26"/>
      <c r="H37" s="26">
        <v>50</v>
      </c>
      <c r="I37" s="10" t="s">
        <v>401</v>
      </c>
      <c r="J37" s="13"/>
      <c r="K37" s="13">
        <v>30</v>
      </c>
      <c r="L37" s="10" t="s">
        <v>58</v>
      </c>
      <c r="M37" s="13"/>
      <c r="N37" s="13">
        <v>5</v>
      </c>
      <c r="O37" s="10" t="str">
        <f>O36</f>
        <v>淺色蔬菜</v>
      </c>
      <c r="P37" s="10"/>
      <c r="Q37" s="10">
        <v>100</v>
      </c>
      <c r="R37" s="111" t="s">
        <v>321</v>
      </c>
      <c r="S37" s="105"/>
      <c r="T37" s="13">
        <v>10</v>
      </c>
      <c r="U37" s="212"/>
      <c r="V37" s="53">
        <f>X36*15+X38*5+10</f>
        <v>115</v>
      </c>
      <c r="W37" s="26" t="s">
        <v>47</v>
      </c>
      <c r="X37" s="54">
        <v>2.2999999999999998</v>
      </c>
      <c r="Y37" s="106">
        <f>V39*9/V43*100</f>
        <v>27.462946817785529</v>
      </c>
      <c r="Z37" s="106">
        <f>V41*4/V43*100</f>
        <v>15.244737825382987</v>
      </c>
    </row>
    <row r="38" spans="1:30" ht="13.5" customHeight="1">
      <c r="A38" s="23">
        <v>6</v>
      </c>
      <c r="B38" s="209"/>
      <c r="C38" s="10"/>
      <c r="D38" s="11"/>
      <c r="E38" s="61"/>
      <c r="F38" s="10" t="s">
        <v>323</v>
      </c>
      <c r="G38" s="13"/>
      <c r="H38" s="13">
        <v>20</v>
      </c>
      <c r="I38" s="10"/>
      <c r="J38" s="13"/>
      <c r="K38" s="13"/>
      <c r="L38" s="10" t="s">
        <v>86</v>
      </c>
      <c r="M38" s="13"/>
      <c r="N38" s="13">
        <v>3</v>
      </c>
      <c r="O38" s="10"/>
      <c r="P38" s="10"/>
      <c r="Q38" s="10"/>
      <c r="R38" s="10" t="s">
        <v>96</v>
      </c>
      <c r="S38" s="105"/>
      <c r="T38" s="13">
        <v>5</v>
      </c>
      <c r="U38" s="212"/>
      <c r="V38" s="55" t="s">
        <v>8</v>
      </c>
      <c r="W38" s="26" t="s">
        <v>48</v>
      </c>
      <c r="X38" s="54">
        <v>1.5</v>
      </c>
      <c r="Y38" s="42"/>
      <c r="Z38" s="42"/>
    </row>
    <row r="39" spans="1:30" ht="13.5" customHeight="1">
      <c r="A39" s="23" t="s">
        <v>9</v>
      </c>
      <c r="B39" s="209"/>
      <c r="C39" s="10"/>
      <c r="D39" s="11"/>
      <c r="E39" s="61"/>
      <c r="F39" s="10" t="s">
        <v>58</v>
      </c>
      <c r="G39" s="119"/>
      <c r="H39" s="13">
        <v>10</v>
      </c>
      <c r="I39" s="10"/>
      <c r="J39" s="13"/>
      <c r="K39" s="13"/>
      <c r="L39" s="10" t="s">
        <v>324</v>
      </c>
      <c r="M39" s="10"/>
      <c r="N39" s="13">
        <v>5</v>
      </c>
      <c r="O39" s="10"/>
      <c r="P39" s="17"/>
      <c r="Q39" s="10"/>
      <c r="R39" s="10" t="s">
        <v>307</v>
      </c>
      <c r="S39" s="112"/>
      <c r="T39" s="13">
        <v>5</v>
      </c>
      <c r="U39" s="212"/>
      <c r="V39" s="53">
        <f>X37*5+X39*5</f>
        <v>24.5</v>
      </c>
      <c r="W39" s="26" t="s">
        <v>49</v>
      </c>
      <c r="X39" s="54">
        <v>2.6</v>
      </c>
      <c r="Y39" s="42"/>
      <c r="Z39" s="42"/>
    </row>
    <row r="40" spans="1:30" ht="13.5" customHeight="1">
      <c r="A40" s="214" t="s">
        <v>104</v>
      </c>
      <c r="B40" s="209"/>
      <c r="C40" s="10"/>
      <c r="D40" s="20"/>
      <c r="E40" s="61"/>
      <c r="F40" s="10"/>
      <c r="G40" s="17"/>
      <c r="H40" s="13"/>
      <c r="I40" s="10"/>
      <c r="J40" s="13"/>
      <c r="K40" s="13"/>
      <c r="L40" s="10" t="s">
        <v>72</v>
      </c>
      <c r="M40" s="122"/>
      <c r="N40" s="13">
        <v>30</v>
      </c>
      <c r="O40" s="10"/>
      <c r="P40" s="17"/>
      <c r="Q40" s="10"/>
      <c r="R40" s="10"/>
      <c r="S40" s="105"/>
      <c r="T40" s="13"/>
      <c r="U40" s="212"/>
      <c r="V40" s="55" t="s">
        <v>10</v>
      </c>
      <c r="W40" s="26" t="s">
        <v>50</v>
      </c>
      <c r="X40" s="54"/>
      <c r="Y40" s="42"/>
      <c r="Z40" s="42"/>
    </row>
    <row r="41" spans="1:30" ht="13.5" customHeight="1">
      <c r="A41" s="215"/>
      <c r="B41" s="210"/>
      <c r="C41" s="10"/>
      <c r="D41" s="20"/>
      <c r="E41" s="61"/>
      <c r="F41" s="10"/>
      <c r="G41" s="17"/>
      <c r="H41" s="13"/>
      <c r="I41" s="10"/>
      <c r="J41" s="119"/>
      <c r="K41" s="13"/>
      <c r="L41" s="10"/>
      <c r="M41" s="109"/>
      <c r="N41" s="13"/>
      <c r="O41" s="10"/>
      <c r="P41" s="17"/>
      <c r="Q41" s="10"/>
      <c r="R41" s="10"/>
      <c r="S41" s="109"/>
      <c r="T41" s="13"/>
      <c r="U41" s="212"/>
      <c r="V41" s="53">
        <f>X36*2+X37*7+X38</f>
        <v>30.599999999999998</v>
      </c>
      <c r="W41" s="56" t="s">
        <v>51</v>
      </c>
      <c r="X41" s="57"/>
      <c r="Y41" s="41"/>
      <c r="Z41" s="41"/>
    </row>
    <row r="42" spans="1:30" ht="13.5" customHeight="1">
      <c r="A42" s="18" t="s">
        <v>52</v>
      </c>
      <c r="B42" s="19"/>
      <c r="C42" s="17"/>
      <c r="D42" s="20"/>
      <c r="E42" s="12"/>
      <c r="F42" s="10"/>
      <c r="G42" s="17"/>
      <c r="H42" s="13"/>
      <c r="I42" s="10"/>
      <c r="J42" s="78"/>
      <c r="K42" s="13"/>
      <c r="L42" s="10"/>
      <c r="M42" s="78"/>
      <c r="N42" s="13"/>
      <c r="O42" s="10"/>
      <c r="P42" s="17"/>
      <c r="Q42" s="10"/>
      <c r="R42" s="10"/>
      <c r="S42" s="17"/>
      <c r="T42" s="13"/>
      <c r="U42" s="212"/>
      <c r="V42" s="55" t="s">
        <v>11</v>
      </c>
      <c r="W42" s="24"/>
      <c r="X42" s="54"/>
      <c r="Y42" s="107" t="s">
        <v>74</v>
      </c>
      <c r="Z42" s="107" t="s">
        <v>75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213"/>
      <c r="V43" s="62">
        <f>V37*4+V39*9+V41*4</f>
        <v>802.9</v>
      </c>
      <c r="W43" s="63"/>
      <c r="X43" s="64"/>
      <c r="Y43" s="108">
        <f>B43+E43+H43+K43+N43+Q43</f>
        <v>0</v>
      </c>
      <c r="Z43" s="108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sqref="A1:X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218" t="s">
        <v>524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12</v>
      </c>
      <c r="B4" s="208"/>
      <c r="C4" s="65" t="s">
        <v>79</v>
      </c>
      <c r="D4" s="66" t="s">
        <v>80</v>
      </c>
      <c r="E4" s="67"/>
      <c r="F4" s="65" t="s">
        <v>418</v>
      </c>
      <c r="G4" s="65" t="s">
        <v>107</v>
      </c>
      <c r="H4" s="65"/>
      <c r="I4" s="68" t="s">
        <v>242</v>
      </c>
      <c r="J4" s="68" t="s">
        <v>29</v>
      </c>
      <c r="K4" s="68"/>
      <c r="L4" s="68" t="s">
        <v>243</v>
      </c>
      <c r="M4" s="68" t="s">
        <v>107</v>
      </c>
      <c r="N4" s="68"/>
      <c r="O4" s="65" t="str">
        <f>菜單!A16</f>
        <v>深色蔬菜</v>
      </c>
      <c r="P4" s="65" t="s">
        <v>83</v>
      </c>
      <c r="Q4" s="65"/>
      <c r="R4" s="68" t="s">
        <v>244</v>
      </c>
      <c r="S4" s="68" t="s">
        <v>29</v>
      </c>
      <c r="T4" s="68"/>
      <c r="U4" s="211" t="s">
        <v>30</v>
      </c>
      <c r="V4" s="50" t="s">
        <v>6</v>
      </c>
      <c r="W4" s="51" t="s">
        <v>31</v>
      </c>
      <c r="X4" s="52">
        <v>5.5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209"/>
      <c r="C5" s="10" t="s">
        <v>93</v>
      </c>
      <c r="D5" s="11"/>
      <c r="E5" s="12">
        <v>110</v>
      </c>
      <c r="F5" s="10" t="s">
        <v>73</v>
      </c>
      <c r="G5" s="26"/>
      <c r="H5" s="26">
        <v>60</v>
      </c>
      <c r="I5" s="10" t="s">
        <v>300</v>
      </c>
      <c r="J5" s="13" t="s">
        <v>301</v>
      </c>
      <c r="K5" s="13">
        <v>35</v>
      </c>
      <c r="L5" s="10" t="s">
        <v>310</v>
      </c>
      <c r="M5" s="105"/>
      <c r="N5" s="13">
        <v>30</v>
      </c>
      <c r="O5" s="10" t="str">
        <f>O4</f>
        <v>深色蔬菜</v>
      </c>
      <c r="P5" s="10"/>
      <c r="Q5" s="10">
        <v>100</v>
      </c>
      <c r="R5" s="111" t="s">
        <v>323</v>
      </c>
      <c r="S5" s="112"/>
      <c r="T5" s="13">
        <v>25</v>
      </c>
      <c r="U5" s="212"/>
      <c r="V5" s="53">
        <f>X4*15+X6*5+10</f>
        <v>103.5</v>
      </c>
      <c r="W5" s="26" t="s">
        <v>32</v>
      </c>
      <c r="X5" s="54">
        <v>2.2999999999999998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9</v>
      </c>
      <c r="B6" s="209"/>
      <c r="C6" s="10"/>
      <c r="D6" s="13"/>
      <c r="E6" s="13"/>
      <c r="F6" s="10"/>
      <c r="G6" s="13"/>
      <c r="H6" s="13"/>
      <c r="I6" s="10" t="s">
        <v>70</v>
      </c>
      <c r="J6" s="17"/>
      <c r="K6" s="13">
        <v>25</v>
      </c>
      <c r="L6" s="10" t="s">
        <v>58</v>
      </c>
      <c r="M6" s="105"/>
      <c r="N6" s="13">
        <v>10</v>
      </c>
      <c r="O6" s="10"/>
      <c r="P6" s="10"/>
      <c r="Q6" s="10"/>
      <c r="R6" s="10" t="s">
        <v>306</v>
      </c>
      <c r="S6" s="20"/>
      <c r="T6" s="61">
        <v>5</v>
      </c>
      <c r="U6" s="212"/>
      <c r="V6" s="55" t="s">
        <v>8</v>
      </c>
      <c r="W6" s="26" t="s">
        <v>33</v>
      </c>
      <c r="X6" s="54">
        <v>2.2000000000000002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209"/>
      <c r="C7" s="17"/>
      <c r="D7" s="20"/>
      <c r="E7" s="12"/>
      <c r="F7" s="10"/>
      <c r="G7" s="121"/>
      <c r="H7" s="13"/>
      <c r="I7" s="10" t="s">
        <v>325</v>
      </c>
      <c r="J7" s="13"/>
      <c r="K7" s="13">
        <v>10</v>
      </c>
      <c r="L7" s="10" t="s">
        <v>73</v>
      </c>
      <c r="M7" s="105"/>
      <c r="N7" s="13">
        <v>5</v>
      </c>
      <c r="O7" s="10"/>
      <c r="P7" s="17"/>
      <c r="Q7" s="10"/>
      <c r="R7" s="10"/>
      <c r="S7" s="13"/>
      <c r="T7" s="13"/>
      <c r="U7" s="212"/>
      <c r="V7" s="53">
        <f>X5*5+X7*5</f>
        <v>24</v>
      </c>
      <c r="W7" s="26" t="s">
        <v>35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214" t="s">
        <v>36</v>
      </c>
      <c r="B8" s="209"/>
      <c r="C8" s="17"/>
      <c r="D8" s="20"/>
      <c r="E8" s="12"/>
      <c r="F8" s="10"/>
      <c r="G8" s="121"/>
      <c r="H8" s="13"/>
      <c r="I8" s="10" t="s">
        <v>58</v>
      </c>
      <c r="J8" s="105"/>
      <c r="K8" s="13">
        <v>10</v>
      </c>
      <c r="L8" s="10"/>
      <c r="M8" s="13"/>
      <c r="N8" s="13"/>
      <c r="O8" s="10"/>
      <c r="P8" s="17"/>
      <c r="Q8" s="10"/>
      <c r="R8" s="10"/>
      <c r="S8" s="17"/>
      <c r="T8" s="13"/>
      <c r="U8" s="212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215"/>
      <c r="B9" s="210"/>
      <c r="C9" s="17"/>
      <c r="D9" s="20"/>
      <c r="E9" s="12"/>
      <c r="F9" s="10"/>
      <c r="G9" s="17"/>
      <c r="H9" s="13"/>
      <c r="I9" s="24"/>
      <c r="J9" s="25"/>
      <c r="K9" s="26"/>
      <c r="L9" s="10"/>
      <c r="M9" s="121"/>
      <c r="N9" s="13"/>
      <c r="O9" s="10"/>
      <c r="P9" s="17"/>
      <c r="Q9" s="10"/>
      <c r="R9" s="10"/>
      <c r="S9" s="17"/>
      <c r="T9" s="13"/>
      <c r="U9" s="212"/>
      <c r="V9" s="53">
        <f>X4*2+X5*7+X6</f>
        <v>29.299999999999997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121"/>
      <c r="K10" s="13"/>
      <c r="L10" s="10"/>
      <c r="M10" s="109"/>
      <c r="N10" s="10"/>
      <c r="O10" s="10"/>
      <c r="P10" s="17"/>
      <c r="Q10" s="10"/>
      <c r="R10" s="10"/>
      <c r="S10" s="17"/>
      <c r="T10" s="13"/>
      <c r="U10" s="212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9"/>
      <c r="B11" s="80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217"/>
      <c r="V11" s="58">
        <f>V5*4+V7*9+V9*4</f>
        <v>747.2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12</v>
      </c>
      <c r="B12" s="210"/>
      <c r="C12" s="65" t="s">
        <v>82</v>
      </c>
      <c r="D12" s="66" t="s">
        <v>80</v>
      </c>
      <c r="E12" s="67"/>
      <c r="F12" s="68" t="s">
        <v>245</v>
      </c>
      <c r="G12" s="68" t="s">
        <v>230</v>
      </c>
      <c r="H12" s="68"/>
      <c r="I12" s="65" t="s">
        <v>402</v>
      </c>
      <c r="J12" s="65" t="s">
        <v>398</v>
      </c>
      <c r="K12" s="65"/>
      <c r="L12" s="68" t="s">
        <v>247</v>
      </c>
      <c r="M12" s="68" t="s">
        <v>107</v>
      </c>
      <c r="N12" s="68"/>
      <c r="O12" s="68" t="str">
        <f>菜單!E16</f>
        <v>淺色蔬菜</v>
      </c>
      <c r="P12" s="65" t="s">
        <v>83</v>
      </c>
      <c r="Q12" s="68"/>
      <c r="R12" s="68" t="s">
        <v>248</v>
      </c>
      <c r="S12" s="68" t="s">
        <v>107</v>
      </c>
      <c r="T12" s="68"/>
      <c r="U12" s="211" t="s">
        <v>30</v>
      </c>
      <c r="V12" s="50" t="s">
        <v>6</v>
      </c>
      <c r="W12" s="51" t="s">
        <v>31</v>
      </c>
      <c r="X12" s="52">
        <v>6.2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216"/>
      <c r="C13" s="10" t="s">
        <v>93</v>
      </c>
      <c r="D13" s="13"/>
      <c r="E13" s="13">
        <v>70</v>
      </c>
      <c r="F13" s="10" t="s">
        <v>299</v>
      </c>
      <c r="G13" s="13"/>
      <c r="H13" s="13">
        <v>50</v>
      </c>
      <c r="I13" s="10" t="s">
        <v>403</v>
      </c>
      <c r="J13" s="13"/>
      <c r="K13" s="13">
        <v>30</v>
      </c>
      <c r="L13" s="10" t="s">
        <v>329</v>
      </c>
      <c r="M13" s="105" t="s">
        <v>330</v>
      </c>
      <c r="N13" s="13">
        <v>30</v>
      </c>
      <c r="O13" s="10" t="str">
        <f>O12</f>
        <v>淺色蔬菜</v>
      </c>
      <c r="P13" s="10"/>
      <c r="Q13" s="10">
        <v>100</v>
      </c>
      <c r="R13" s="10" t="s">
        <v>326</v>
      </c>
      <c r="S13" s="112"/>
      <c r="T13" s="13">
        <v>10</v>
      </c>
      <c r="U13" s="212"/>
      <c r="V13" s="53">
        <f>X12*15+X14*5+10</f>
        <v>108.5</v>
      </c>
      <c r="W13" s="26" t="s">
        <v>32</v>
      </c>
      <c r="X13" s="54">
        <v>2.2000000000000002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10</v>
      </c>
      <c r="B14" s="216"/>
      <c r="C14" s="10" t="s">
        <v>88</v>
      </c>
      <c r="D14" s="13"/>
      <c r="E14" s="13">
        <v>40</v>
      </c>
      <c r="F14" s="10"/>
      <c r="G14" s="13"/>
      <c r="H14" s="13"/>
      <c r="I14" s="10"/>
      <c r="J14" s="13"/>
      <c r="K14" s="13"/>
      <c r="L14" s="10" t="s">
        <v>328</v>
      </c>
      <c r="M14" s="13"/>
      <c r="N14" s="13">
        <v>10</v>
      </c>
      <c r="O14" s="10"/>
      <c r="P14" s="10"/>
      <c r="Q14" s="10"/>
      <c r="R14" s="10" t="s">
        <v>73</v>
      </c>
      <c r="S14" s="112"/>
      <c r="T14" s="13">
        <v>5</v>
      </c>
      <c r="U14" s="212"/>
      <c r="V14" s="55" t="s">
        <v>8</v>
      </c>
      <c r="W14" s="26" t="s">
        <v>33</v>
      </c>
      <c r="X14" s="54">
        <v>1.1000000000000001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216"/>
      <c r="C15" s="17"/>
      <c r="D15" s="110"/>
      <c r="E15" s="12"/>
      <c r="F15" s="10"/>
      <c r="G15" s="13"/>
      <c r="H15" s="13"/>
      <c r="I15" s="10"/>
      <c r="J15" s="13"/>
      <c r="K15" s="13"/>
      <c r="L15" s="10"/>
      <c r="M15" s="13"/>
      <c r="N15" s="13"/>
      <c r="O15" s="10"/>
      <c r="P15" s="17"/>
      <c r="Q15" s="10"/>
      <c r="R15" s="10" t="s">
        <v>71</v>
      </c>
      <c r="S15" s="13"/>
      <c r="T15" s="13">
        <v>3</v>
      </c>
      <c r="U15" s="212"/>
      <c r="V15" s="53">
        <f>X13*5+X15*5</f>
        <v>24.5</v>
      </c>
      <c r="W15" s="26" t="s">
        <v>35</v>
      </c>
      <c r="X15" s="54">
        <v>2.7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214" t="s">
        <v>40</v>
      </c>
      <c r="B16" s="216"/>
      <c r="C16" s="10"/>
      <c r="D16" s="110"/>
      <c r="E16" s="61"/>
      <c r="F16" s="10"/>
      <c r="G16" s="17"/>
      <c r="H16" s="13"/>
      <c r="I16" s="10"/>
      <c r="J16" s="13"/>
      <c r="K16" s="13"/>
      <c r="L16" s="10"/>
      <c r="M16" s="121"/>
      <c r="N16" s="13"/>
      <c r="O16" s="10"/>
      <c r="P16" s="17"/>
      <c r="Q16" s="10"/>
      <c r="R16" s="10"/>
      <c r="S16" s="17"/>
      <c r="T16" s="13"/>
      <c r="U16" s="212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214"/>
      <c r="B17" s="216"/>
      <c r="C17" s="17"/>
      <c r="D17" s="20"/>
      <c r="E17" s="12"/>
      <c r="F17" s="10"/>
      <c r="G17" s="17"/>
      <c r="H17" s="13"/>
      <c r="I17" s="10"/>
      <c r="J17" s="121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212"/>
      <c r="V17" s="53">
        <f>X12*2+X13*7+X14</f>
        <v>28.900000000000006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121"/>
      <c r="K18" s="10"/>
      <c r="L18" s="10"/>
      <c r="M18" s="121"/>
      <c r="N18" s="10"/>
      <c r="O18" s="10"/>
      <c r="P18" s="17"/>
      <c r="Q18" s="10"/>
      <c r="R18" s="10"/>
      <c r="S18" s="17"/>
      <c r="T18" s="13"/>
      <c r="U18" s="212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217"/>
      <c r="V19" s="58">
        <f>V13*4+V15*9+V17*4</f>
        <v>770.1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12</v>
      </c>
      <c r="B20" s="216"/>
      <c r="C20" s="65" t="s">
        <v>236</v>
      </c>
      <c r="D20" s="66" t="s">
        <v>237</v>
      </c>
      <c r="E20" s="67"/>
      <c r="F20" s="65" t="s">
        <v>249</v>
      </c>
      <c r="G20" s="65" t="s">
        <v>250</v>
      </c>
      <c r="H20" s="65"/>
      <c r="I20" s="68" t="s">
        <v>251</v>
      </c>
      <c r="J20" s="68" t="s">
        <v>246</v>
      </c>
      <c r="K20" s="68"/>
      <c r="L20" s="65" t="s">
        <v>252</v>
      </c>
      <c r="M20" s="65" t="s">
        <v>84</v>
      </c>
      <c r="N20" s="65"/>
      <c r="O20" s="65" t="str">
        <f>菜單!I16</f>
        <v>淺色蔬菜</v>
      </c>
      <c r="P20" s="65" t="s">
        <v>83</v>
      </c>
      <c r="Q20" s="65"/>
      <c r="R20" s="68" t="s">
        <v>365</v>
      </c>
      <c r="S20" s="68" t="s">
        <v>107</v>
      </c>
      <c r="T20" s="65" t="s">
        <v>376</v>
      </c>
      <c r="U20" s="211" t="s">
        <v>30</v>
      </c>
      <c r="V20" s="50" t="s">
        <v>6</v>
      </c>
      <c r="W20" s="51" t="s">
        <v>31</v>
      </c>
      <c r="X20" s="52">
        <v>7.2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55</v>
      </c>
      <c r="B21" s="216"/>
      <c r="C21" s="10" t="s">
        <v>308</v>
      </c>
      <c r="D21" s="11"/>
      <c r="E21" s="61">
        <v>165</v>
      </c>
      <c r="F21" s="10" t="s">
        <v>331</v>
      </c>
      <c r="G21" s="13"/>
      <c r="H21" s="13">
        <v>60</v>
      </c>
      <c r="I21" s="10" t="s">
        <v>332</v>
      </c>
      <c r="J21" s="13" t="s">
        <v>311</v>
      </c>
      <c r="K21" s="13">
        <v>30</v>
      </c>
      <c r="L21" s="10" t="s">
        <v>333</v>
      </c>
      <c r="M21" s="105"/>
      <c r="N21" s="13">
        <v>30</v>
      </c>
      <c r="O21" s="10" t="str">
        <f>O20</f>
        <v>淺色蔬菜</v>
      </c>
      <c r="P21" s="10"/>
      <c r="Q21" s="10">
        <v>100</v>
      </c>
      <c r="R21" s="10" t="s">
        <v>366</v>
      </c>
      <c r="S21" s="112"/>
      <c r="T21" s="13">
        <v>10</v>
      </c>
      <c r="U21" s="212"/>
      <c r="V21" s="53">
        <f>X20*15+X22*5+10</f>
        <v>127</v>
      </c>
      <c r="W21" s="26" t="s">
        <v>32</v>
      </c>
      <c r="X21" s="54">
        <v>2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11</v>
      </c>
      <c r="B22" s="216"/>
      <c r="C22" s="10" t="s">
        <v>73</v>
      </c>
      <c r="D22" s="13"/>
      <c r="E22" s="13">
        <v>10</v>
      </c>
      <c r="F22" s="10"/>
      <c r="G22" s="121"/>
      <c r="H22" s="13"/>
      <c r="I22" s="10"/>
      <c r="J22" s="13"/>
      <c r="K22" s="13"/>
      <c r="L22" s="10" t="s">
        <v>58</v>
      </c>
      <c r="M22" s="112"/>
      <c r="N22" s="13">
        <v>15</v>
      </c>
      <c r="O22" s="10"/>
      <c r="P22" s="10"/>
      <c r="Q22" s="10"/>
      <c r="R22" s="10" t="s">
        <v>367</v>
      </c>
      <c r="S22" s="112"/>
      <c r="T22" s="13">
        <v>5</v>
      </c>
      <c r="U22" s="212"/>
      <c r="V22" s="55" t="s">
        <v>8</v>
      </c>
      <c r="W22" s="26" t="s">
        <v>33</v>
      </c>
      <c r="X22" s="54">
        <v>1.8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216"/>
      <c r="C23" s="10" t="s">
        <v>309</v>
      </c>
      <c r="D23" s="20"/>
      <c r="E23" s="61">
        <v>10</v>
      </c>
      <c r="F23" s="10"/>
      <c r="G23" s="121"/>
      <c r="H23" s="13"/>
      <c r="I23" s="10"/>
      <c r="J23" s="13"/>
      <c r="K23" s="13"/>
      <c r="L23" s="10" t="s">
        <v>96</v>
      </c>
      <c r="M23" s="105"/>
      <c r="N23" s="13">
        <v>5</v>
      </c>
      <c r="O23" s="10"/>
      <c r="P23" s="17"/>
      <c r="Q23" s="10"/>
      <c r="R23" s="10"/>
      <c r="S23" s="105"/>
      <c r="T23" s="13"/>
      <c r="U23" s="212"/>
      <c r="V23" s="53">
        <f>X21*5+X23*5</f>
        <v>24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214" t="s">
        <v>41</v>
      </c>
      <c r="B24" s="216"/>
      <c r="C24" s="10" t="s">
        <v>58</v>
      </c>
      <c r="D24" s="20"/>
      <c r="E24" s="61">
        <v>5</v>
      </c>
      <c r="F24" s="10"/>
      <c r="G24" s="17"/>
      <c r="H24" s="13"/>
      <c r="I24" s="10"/>
      <c r="J24" s="109"/>
      <c r="K24" s="13"/>
      <c r="L24" s="10"/>
      <c r="M24" s="112"/>
      <c r="N24" s="13"/>
      <c r="O24" s="10"/>
      <c r="P24" s="17"/>
      <c r="Q24" s="10"/>
      <c r="R24" s="10"/>
      <c r="S24" s="17"/>
      <c r="T24" s="13"/>
      <c r="U24" s="212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214"/>
      <c r="B25" s="216"/>
      <c r="C25" s="10" t="s">
        <v>310</v>
      </c>
      <c r="D25" s="20"/>
      <c r="E25" s="61">
        <v>10</v>
      </c>
      <c r="F25" s="10"/>
      <c r="G25" s="17"/>
      <c r="H25" s="13"/>
      <c r="I25" s="10"/>
      <c r="J25" s="109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212"/>
      <c r="V25" s="53">
        <f>X20*2+X21*7+X22</f>
        <v>30.2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0" t="s">
        <v>306</v>
      </c>
      <c r="D26" s="20"/>
      <c r="E26" s="61">
        <v>2</v>
      </c>
      <c r="F26" s="10"/>
      <c r="G26" s="17"/>
      <c r="H26" s="13"/>
      <c r="I26" s="10"/>
      <c r="J26" s="109"/>
      <c r="K26" s="10"/>
      <c r="L26" s="10"/>
      <c r="M26" s="109"/>
      <c r="N26" s="10"/>
      <c r="O26" s="10"/>
      <c r="P26" s="17"/>
      <c r="Q26" s="10"/>
      <c r="R26" s="10"/>
      <c r="S26" s="17"/>
      <c r="T26" s="13"/>
      <c r="U26" s="212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0" t="s">
        <v>70</v>
      </c>
      <c r="D27" s="20"/>
      <c r="E27" s="61">
        <v>5</v>
      </c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217"/>
      <c r="V27" s="58">
        <f>V21*4+V23*9+V25*4</f>
        <v>844.8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12</v>
      </c>
      <c r="B28" s="216"/>
      <c r="C28" s="65" t="s">
        <v>235</v>
      </c>
      <c r="D28" s="65" t="s">
        <v>80</v>
      </c>
      <c r="E28" s="65"/>
      <c r="F28" s="68" t="s">
        <v>109</v>
      </c>
      <c r="G28" s="68" t="s">
        <v>107</v>
      </c>
      <c r="H28" s="68"/>
      <c r="I28" s="68" t="s">
        <v>417</v>
      </c>
      <c r="J28" s="68" t="s">
        <v>400</v>
      </c>
      <c r="K28" s="68"/>
      <c r="L28" s="68" t="s">
        <v>410</v>
      </c>
      <c r="M28" s="68" t="s">
        <v>411</v>
      </c>
      <c r="N28" s="68"/>
      <c r="O28" s="65" t="str">
        <f>菜單!M16</f>
        <v>深色蔬菜</v>
      </c>
      <c r="P28" s="65" t="s">
        <v>83</v>
      </c>
      <c r="Q28" s="65"/>
      <c r="R28" s="68" t="s">
        <v>253</v>
      </c>
      <c r="S28" s="68" t="s">
        <v>108</v>
      </c>
      <c r="T28" s="68"/>
      <c r="U28" s="211" t="s">
        <v>30</v>
      </c>
      <c r="V28" s="50" t="s">
        <v>6</v>
      </c>
      <c r="W28" s="51" t="s">
        <v>31</v>
      </c>
      <c r="X28" s="52">
        <v>6</v>
      </c>
      <c r="Y28" s="106" t="s">
        <v>76</v>
      </c>
      <c r="Z28" s="106" t="s">
        <v>77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216"/>
      <c r="C29" s="10" t="s">
        <v>93</v>
      </c>
      <c r="D29" s="13"/>
      <c r="E29" s="13">
        <v>70</v>
      </c>
      <c r="F29" s="10" t="s">
        <v>73</v>
      </c>
      <c r="G29" s="13"/>
      <c r="H29" s="13">
        <v>50</v>
      </c>
      <c r="I29" s="10" t="s">
        <v>419</v>
      </c>
      <c r="J29" s="105" t="s">
        <v>313</v>
      </c>
      <c r="K29" s="13">
        <v>30</v>
      </c>
      <c r="L29" s="10" t="s">
        <v>409</v>
      </c>
      <c r="M29" s="13" t="s">
        <v>311</v>
      </c>
      <c r="N29" s="13">
        <v>30</v>
      </c>
      <c r="O29" s="10" t="str">
        <f>O28</f>
        <v>深色蔬菜</v>
      </c>
      <c r="P29" s="10"/>
      <c r="Q29" s="10">
        <v>100</v>
      </c>
      <c r="R29" s="10" t="s">
        <v>72</v>
      </c>
      <c r="S29" s="112"/>
      <c r="T29" s="13">
        <v>30</v>
      </c>
      <c r="U29" s="212"/>
      <c r="V29" s="53">
        <f>X28*15+X30*5+10</f>
        <v>107</v>
      </c>
      <c r="W29" s="26" t="s">
        <v>32</v>
      </c>
      <c r="X29" s="54">
        <v>2.9</v>
      </c>
      <c r="Y29" s="106">
        <f>V31*9/V35*100</f>
        <v>30.15636634400596</v>
      </c>
      <c r="Z29" s="106">
        <f>V33*4/V35*100</f>
        <v>16.728716803176965</v>
      </c>
      <c r="AA29" s="3">
        <f>Z29*2</f>
        <v>33.457433606353931</v>
      </c>
      <c r="AB29" s="3"/>
      <c r="AC29" s="3">
        <f>Z29*15</f>
        <v>250.93075204765449</v>
      </c>
      <c r="AD29" s="3">
        <f>AA29*4+AC29*4</f>
        <v>1137.5527426160338</v>
      </c>
    </row>
    <row r="30" spans="1:30" ht="13.5" customHeight="1">
      <c r="A30" s="23">
        <v>12</v>
      </c>
      <c r="B30" s="216"/>
      <c r="C30" s="10" t="s">
        <v>334</v>
      </c>
      <c r="D30" s="13"/>
      <c r="E30" s="13">
        <v>40</v>
      </c>
      <c r="F30" s="10" t="s">
        <v>70</v>
      </c>
      <c r="G30" s="13"/>
      <c r="H30" s="13">
        <v>20</v>
      </c>
      <c r="I30" s="10"/>
      <c r="J30" s="13"/>
      <c r="K30" s="13"/>
      <c r="L30" s="10"/>
      <c r="M30" s="13"/>
      <c r="N30" s="13"/>
      <c r="O30" s="10"/>
      <c r="P30" s="10"/>
      <c r="Q30" s="10"/>
      <c r="R30" s="24" t="s">
        <v>58</v>
      </c>
      <c r="S30" s="13"/>
      <c r="T30" s="13">
        <v>10</v>
      </c>
      <c r="U30" s="212"/>
      <c r="V30" s="55" t="s">
        <v>8</v>
      </c>
      <c r="W30" s="26" t="s">
        <v>33</v>
      </c>
      <c r="X30" s="54">
        <v>1.4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216"/>
      <c r="C31" s="17"/>
      <c r="D31" s="20"/>
      <c r="E31" s="12"/>
      <c r="F31" s="10" t="s">
        <v>58</v>
      </c>
      <c r="G31" s="13"/>
      <c r="H31" s="13">
        <v>5</v>
      </c>
      <c r="I31" s="10"/>
      <c r="J31" s="13"/>
      <c r="K31" s="13"/>
      <c r="L31" s="10"/>
      <c r="M31" s="13"/>
      <c r="N31" s="13"/>
      <c r="O31" s="10"/>
      <c r="P31" s="17"/>
      <c r="Q31" s="10"/>
      <c r="R31" s="10" t="s">
        <v>307</v>
      </c>
      <c r="S31" s="13"/>
      <c r="T31" s="13">
        <v>5</v>
      </c>
      <c r="U31" s="212"/>
      <c r="V31" s="53">
        <f>X29*5+X31*5</f>
        <v>27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214" t="s">
        <v>42</v>
      </c>
      <c r="B32" s="216"/>
      <c r="C32" s="17"/>
      <c r="D32" s="20"/>
      <c r="E32" s="12"/>
      <c r="F32" s="10"/>
      <c r="G32" s="17"/>
      <c r="H32" s="13"/>
      <c r="I32" s="10"/>
      <c r="J32" s="121"/>
      <c r="K32" s="13"/>
      <c r="L32" s="10"/>
      <c r="M32" s="121"/>
      <c r="N32" s="13"/>
      <c r="O32" s="10"/>
      <c r="P32" s="17"/>
      <c r="Q32" s="10"/>
      <c r="R32" s="10" t="s">
        <v>71</v>
      </c>
      <c r="S32" s="13"/>
      <c r="T32" s="13">
        <v>5</v>
      </c>
      <c r="U32" s="212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214"/>
      <c r="B33" s="216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7"/>
      <c r="T33" s="13"/>
      <c r="U33" s="212"/>
      <c r="V33" s="53">
        <f>X28*2+X29*7+X30</f>
        <v>33.699999999999996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121"/>
      <c r="K34" s="10"/>
      <c r="L34" s="10"/>
      <c r="M34" s="109"/>
      <c r="N34" s="10"/>
      <c r="O34" s="10"/>
      <c r="P34" s="17"/>
      <c r="Q34" s="10"/>
      <c r="R34" s="10"/>
      <c r="S34" s="17"/>
      <c r="T34" s="13"/>
      <c r="U34" s="212"/>
      <c r="V34" s="55" t="s">
        <v>11</v>
      </c>
      <c r="W34" s="24"/>
      <c r="X34" s="54"/>
      <c r="Y34" s="107" t="s">
        <v>74</v>
      </c>
      <c r="Z34" s="107" t="s">
        <v>75</v>
      </c>
      <c r="AA34" s="2">
        <f>SUM(AA29:AA33)</f>
        <v>33.457433606353931</v>
      </c>
      <c r="AB34" s="2">
        <f>SUM(AB29:AB33)</f>
        <v>0</v>
      </c>
      <c r="AC34" s="2">
        <f>SUM(AC29:AC33)</f>
        <v>250.93075204765449</v>
      </c>
      <c r="AD34" s="2">
        <f>AA34*4+AB34*9+AC34*4</f>
        <v>1137.5527426160338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217"/>
      <c r="V35" s="58">
        <f>V29*4+V31*9+V33*4</f>
        <v>805.8</v>
      </c>
      <c r="W35" s="59"/>
      <c r="X35" s="60"/>
      <c r="Y35" s="108">
        <f>B35+E35+H35+K35+N35+Q35</f>
        <v>0</v>
      </c>
      <c r="Z35" s="108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0.88235294117647045</v>
      </c>
    </row>
    <row r="36" spans="1:30" ht="13.5" customHeight="1">
      <c r="A36" s="22">
        <v>12</v>
      </c>
      <c r="B36" s="208"/>
      <c r="C36" s="65" t="s">
        <v>213</v>
      </c>
      <c r="D36" s="66" t="s">
        <v>238</v>
      </c>
      <c r="E36" s="67"/>
      <c r="F36" s="68" t="s">
        <v>254</v>
      </c>
      <c r="G36" s="68" t="s">
        <v>230</v>
      </c>
      <c r="H36" s="68"/>
      <c r="I36" s="68" t="s">
        <v>404</v>
      </c>
      <c r="J36" s="68" t="s">
        <v>230</v>
      </c>
      <c r="K36" s="68"/>
      <c r="L36" s="68" t="s">
        <v>256</v>
      </c>
      <c r="M36" s="68" t="s">
        <v>250</v>
      </c>
      <c r="N36" s="68"/>
      <c r="O36" s="65" t="str">
        <f>菜單!Q16</f>
        <v>深色蔬菜</v>
      </c>
      <c r="P36" s="65" t="s">
        <v>83</v>
      </c>
      <c r="Q36" s="65"/>
      <c r="R36" s="65" t="s">
        <v>257</v>
      </c>
      <c r="S36" s="65" t="s">
        <v>29</v>
      </c>
      <c r="T36" s="65"/>
      <c r="U36" s="211" t="s">
        <v>30</v>
      </c>
      <c r="V36" s="50" t="s">
        <v>6</v>
      </c>
      <c r="W36" s="51" t="s">
        <v>31</v>
      </c>
      <c r="X36" s="52">
        <v>5.3</v>
      </c>
      <c r="Y36" s="106" t="s">
        <v>76</v>
      </c>
      <c r="Z36" s="106" t="s">
        <v>77</v>
      </c>
    </row>
    <row r="37" spans="1:30" ht="13.5" customHeight="1">
      <c r="A37" s="23" t="s">
        <v>7</v>
      </c>
      <c r="B37" s="209"/>
      <c r="C37" s="10" t="s">
        <v>93</v>
      </c>
      <c r="D37" s="11"/>
      <c r="E37" s="12">
        <v>110</v>
      </c>
      <c r="F37" s="10" t="s">
        <v>299</v>
      </c>
      <c r="G37" s="13"/>
      <c r="H37" s="13">
        <v>40</v>
      </c>
      <c r="I37" s="10" t="s">
        <v>308</v>
      </c>
      <c r="J37" s="13"/>
      <c r="K37" s="13">
        <v>10</v>
      </c>
      <c r="L37" s="10" t="s">
        <v>255</v>
      </c>
      <c r="M37" s="13" t="s">
        <v>313</v>
      </c>
      <c r="N37" s="13">
        <v>35</v>
      </c>
      <c r="O37" s="10" t="str">
        <f>O36</f>
        <v>深色蔬菜</v>
      </c>
      <c r="P37" s="10"/>
      <c r="Q37" s="10">
        <v>100</v>
      </c>
      <c r="R37" s="111" t="s">
        <v>327</v>
      </c>
      <c r="S37" s="112"/>
      <c r="T37" s="13">
        <v>10</v>
      </c>
      <c r="U37" s="212"/>
      <c r="V37" s="53">
        <f>X36*15+X38*5+10</f>
        <v>99</v>
      </c>
      <c r="W37" s="26" t="s">
        <v>32</v>
      </c>
      <c r="X37" s="54">
        <v>2.7</v>
      </c>
      <c r="Y37" s="106">
        <f>V39*9/V43*100</f>
        <v>30.968766543144522</v>
      </c>
      <c r="Z37" s="106">
        <f>V41*4/V43*100</f>
        <v>16.622551614610902</v>
      </c>
    </row>
    <row r="38" spans="1:30" ht="13.5" customHeight="1">
      <c r="A38" s="23">
        <v>13</v>
      </c>
      <c r="B38" s="209"/>
      <c r="C38" s="10"/>
      <c r="D38" s="11"/>
      <c r="E38" s="61"/>
      <c r="F38" s="10" t="s">
        <v>306</v>
      </c>
      <c r="G38" s="13"/>
      <c r="H38" s="13">
        <v>5</v>
      </c>
      <c r="I38" s="10" t="s">
        <v>310</v>
      </c>
      <c r="J38" s="125"/>
      <c r="K38" s="13">
        <v>10</v>
      </c>
      <c r="L38" s="10"/>
      <c r="M38" s="13" t="s">
        <v>315</v>
      </c>
      <c r="N38" s="61"/>
      <c r="O38" s="10"/>
      <c r="P38" s="10"/>
      <c r="Q38" s="10"/>
      <c r="R38" s="10" t="s">
        <v>317</v>
      </c>
      <c r="S38" s="112"/>
      <c r="T38" s="13">
        <v>2</v>
      </c>
      <c r="U38" s="212"/>
      <c r="V38" s="55" t="s">
        <v>8</v>
      </c>
      <c r="W38" s="26" t="s">
        <v>33</v>
      </c>
      <c r="X38" s="54">
        <v>1.9</v>
      </c>
      <c r="Y38" s="42"/>
      <c r="Z38" s="42"/>
    </row>
    <row r="39" spans="1:30" ht="13.5" customHeight="1">
      <c r="A39" s="23" t="s">
        <v>9</v>
      </c>
      <c r="B39" s="209"/>
      <c r="C39" s="10"/>
      <c r="D39" s="11"/>
      <c r="E39" s="61"/>
      <c r="F39" s="10" t="s">
        <v>58</v>
      </c>
      <c r="G39" s="13"/>
      <c r="H39" s="13">
        <v>20</v>
      </c>
      <c r="I39" s="10" t="s">
        <v>58</v>
      </c>
      <c r="J39" s="105"/>
      <c r="K39" s="13">
        <v>5</v>
      </c>
      <c r="L39" s="10"/>
      <c r="M39" s="20"/>
      <c r="N39" s="61"/>
      <c r="O39" s="10"/>
      <c r="P39" s="17"/>
      <c r="Q39" s="10"/>
      <c r="R39" s="10"/>
      <c r="S39" s="13"/>
      <c r="T39" s="13"/>
      <c r="U39" s="212"/>
      <c r="V39" s="53">
        <f>X37*5+X39*5</f>
        <v>26</v>
      </c>
      <c r="W39" s="26" t="s">
        <v>35</v>
      </c>
      <c r="X39" s="54">
        <v>2.5</v>
      </c>
      <c r="Y39" s="42"/>
      <c r="Z39" s="42"/>
    </row>
    <row r="40" spans="1:30" ht="13.5" customHeight="1">
      <c r="A40" s="214" t="s">
        <v>43</v>
      </c>
      <c r="B40" s="209"/>
      <c r="C40" s="10"/>
      <c r="D40" s="11"/>
      <c r="E40" s="61"/>
      <c r="F40" s="10" t="s">
        <v>335</v>
      </c>
      <c r="G40" s="10" t="s">
        <v>362</v>
      </c>
      <c r="H40" s="13">
        <v>10</v>
      </c>
      <c r="I40" s="10" t="s">
        <v>73</v>
      </c>
      <c r="J40" s="13"/>
      <c r="K40" s="13">
        <v>5</v>
      </c>
      <c r="L40" s="10"/>
      <c r="M40" s="20"/>
      <c r="N40" s="61"/>
      <c r="O40" s="10"/>
      <c r="P40" s="17"/>
      <c r="Q40" s="10"/>
      <c r="R40" s="10"/>
      <c r="S40" s="105"/>
      <c r="T40" s="13"/>
      <c r="U40" s="212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215"/>
      <c r="B41" s="210"/>
      <c r="C41" s="10"/>
      <c r="D41" s="11"/>
      <c r="E41" s="61"/>
      <c r="F41" s="10"/>
      <c r="G41" s="17"/>
      <c r="H41" s="13"/>
      <c r="I41" s="10"/>
      <c r="J41" s="109"/>
      <c r="K41" s="13"/>
      <c r="L41" s="10"/>
      <c r="M41" s="113"/>
      <c r="N41" s="13"/>
      <c r="O41" s="10"/>
      <c r="P41" s="17"/>
      <c r="Q41" s="10"/>
      <c r="R41" s="10"/>
      <c r="S41" s="17"/>
      <c r="T41" s="13"/>
      <c r="U41" s="212"/>
      <c r="V41" s="53">
        <f>X36*2+X37*7+X38</f>
        <v>31.4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0"/>
      <c r="D42" s="20"/>
      <c r="E42" s="61"/>
      <c r="F42" s="10"/>
      <c r="G42" s="17"/>
      <c r="H42" s="13"/>
      <c r="I42" s="10"/>
      <c r="J42" s="109"/>
      <c r="K42" s="13"/>
      <c r="L42" s="10"/>
      <c r="M42" s="109"/>
      <c r="N42" s="13"/>
      <c r="O42" s="10"/>
      <c r="P42" s="17"/>
      <c r="Q42" s="10"/>
      <c r="R42" s="10"/>
      <c r="S42" s="17"/>
      <c r="T42" s="13"/>
      <c r="U42" s="212"/>
      <c r="V42" s="55" t="s">
        <v>11</v>
      </c>
      <c r="W42" s="24"/>
      <c r="X42" s="54"/>
      <c r="Y42" s="107" t="s">
        <v>74</v>
      </c>
      <c r="Z42" s="107" t="s">
        <v>75</v>
      </c>
    </row>
    <row r="43" spans="1:30" ht="13.5" customHeight="1" thickBot="1">
      <c r="A43" s="29"/>
      <c r="B43" s="30"/>
      <c r="C43" s="34"/>
      <c r="D43" s="31"/>
      <c r="E43" s="36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213"/>
      <c r="V43" s="62">
        <f>V37*4+V39*9+V41*4</f>
        <v>755.6</v>
      </c>
      <c r="W43" s="63"/>
      <c r="X43" s="64"/>
      <c r="Y43" s="108">
        <f>B43+E43+H43+K43+N43+Q43</f>
        <v>0</v>
      </c>
      <c r="Z43" s="108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sqref="A1:X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218" t="s">
        <v>525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12</v>
      </c>
      <c r="B4" s="208"/>
      <c r="C4" s="65" t="s">
        <v>79</v>
      </c>
      <c r="D4" s="66" t="s">
        <v>80</v>
      </c>
      <c r="E4" s="67"/>
      <c r="F4" s="68" t="s">
        <v>258</v>
      </c>
      <c r="G4" s="68" t="s">
        <v>99</v>
      </c>
      <c r="H4" s="68"/>
      <c r="I4" s="68" t="s">
        <v>259</v>
      </c>
      <c r="J4" s="68" t="s">
        <v>60</v>
      </c>
      <c r="K4" s="68"/>
      <c r="L4" s="65" t="s">
        <v>338</v>
      </c>
      <c r="M4" s="65" t="s">
        <v>246</v>
      </c>
      <c r="N4" s="65"/>
      <c r="O4" s="68" t="str">
        <f>菜單!A25</f>
        <v>淺色蔬菜</v>
      </c>
      <c r="P4" s="68" t="s">
        <v>83</v>
      </c>
      <c r="Q4" s="68"/>
      <c r="R4" s="65" t="s">
        <v>260</v>
      </c>
      <c r="S4" s="65" t="s">
        <v>107</v>
      </c>
      <c r="T4" s="65"/>
      <c r="U4" s="211" t="s">
        <v>30</v>
      </c>
      <c r="V4" s="50" t="s">
        <v>6</v>
      </c>
      <c r="W4" s="51" t="s">
        <v>31</v>
      </c>
      <c r="X4" s="52">
        <v>5.5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209"/>
      <c r="C5" s="10" t="s">
        <v>93</v>
      </c>
      <c r="D5" s="11"/>
      <c r="E5" s="12">
        <v>110</v>
      </c>
      <c r="F5" s="10" t="s">
        <v>73</v>
      </c>
      <c r="G5" s="13"/>
      <c r="H5" s="13">
        <v>55</v>
      </c>
      <c r="I5" s="10" t="s">
        <v>70</v>
      </c>
      <c r="J5" s="13"/>
      <c r="K5" s="13">
        <v>30</v>
      </c>
      <c r="L5" s="10" t="s">
        <v>339</v>
      </c>
      <c r="M5" s="13" t="s">
        <v>313</v>
      </c>
      <c r="N5" s="13">
        <v>40</v>
      </c>
      <c r="O5" s="10" t="str">
        <f>O4</f>
        <v>淺色蔬菜</v>
      </c>
      <c r="P5" s="10"/>
      <c r="Q5" s="10">
        <v>100</v>
      </c>
      <c r="R5" s="111" t="s">
        <v>304</v>
      </c>
      <c r="S5" s="105"/>
      <c r="T5" s="13">
        <v>30</v>
      </c>
      <c r="U5" s="212"/>
      <c r="V5" s="53">
        <f>X4*15+X6*5+10</f>
        <v>102</v>
      </c>
      <c r="W5" s="26" t="s">
        <v>32</v>
      </c>
      <c r="X5" s="54">
        <v>3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16</v>
      </c>
      <c r="B6" s="209"/>
      <c r="C6" s="10"/>
      <c r="D6" s="13"/>
      <c r="E6" s="13"/>
      <c r="F6" s="10" t="s">
        <v>58</v>
      </c>
      <c r="G6" s="13"/>
      <c r="H6" s="13">
        <v>20</v>
      </c>
      <c r="I6" s="10" t="s">
        <v>337</v>
      </c>
      <c r="J6" s="13" t="s">
        <v>315</v>
      </c>
      <c r="K6" s="13">
        <v>10</v>
      </c>
      <c r="L6" s="10"/>
      <c r="M6" s="13"/>
      <c r="N6" s="13"/>
      <c r="O6" s="10"/>
      <c r="P6" s="10"/>
      <c r="Q6" s="10"/>
      <c r="R6" s="10" t="s">
        <v>340</v>
      </c>
      <c r="S6" s="105"/>
      <c r="T6" s="13">
        <v>2</v>
      </c>
      <c r="U6" s="212"/>
      <c r="V6" s="55" t="s">
        <v>8</v>
      </c>
      <c r="W6" s="26" t="s">
        <v>33</v>
      </c>
      <c r="X6" s="54">
        <v>1.9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209"/>
      <c r="C7" s="10"/>
      <c r="D7" s="11"/>
      <c r="E7" s="61"/>
      <c r="F7" s="10" t="s">
        <v>336</v>
      </c>
      <c r="G7" s="13"/>
      <c r="H7" s="13">
        <v>5</v>
      </c>
      <c r="I7" s="10" t="s">
        <v>71</v>
      </c>
      <c r="J7" s="13"/>
      <c r="K7" s="13">
        <v>20</v>
      </c>
      <c r="L7" s="10"/>
      <c r="M7" s="13"/>
      <c r="N7" s="13"/>
      <c r="O7" s="10"/>
      <c r="P7" s="17"/>
      <c r="Q7" s="10"/>
      <c r="R7" s="10"/>
      <c r="S7" s="112"/>
      <c r="T7" s="13"/>
      <c r="U7" s="212"/>
      <c r="V7" s="53">
        <f>X5*5+X7*5</f>
        <v>28</v>
      </c>
      <c r="W7" s="26" t="s">
        <v>35</v>
      </c>
      <c r="X7" s="54">
        <v>2.6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214" t="s">
        <v>36</v>
      </c>
      <c r="B8" s="209"/>
      <c r="C8" s="10"/>
      <c r="D8" s="11"/>
      <c r="E8" s="61"/>
      <c r="F8" s="10"/>
      <c r="G8" s="17"/>
      <c r="H8" s="13"/>
      <c r="I8" s="10" t="s">
        <v>58</v>
      </c>
      <c r="J8" s="119"/>
      <c r="K8" s="13">
        <v>10</v>
      </c>
      <c r="L8" s="10"/>
      <c r="M8" s="13"/>
      <c r="N8" s="13"/>
      <c r="O8" s="10"/>
      <c r="P8" s="17"/>
      <c r="Q8" s="10"/>
      <c r="R8" s="10"/>
      <c r="S8" s="105"/>
      <c r="T8" s="13"/>
      <c r="U8" s="212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215"/>
      <c r="B9" s="210"/>
      <c r="C9" s="10"/>
      <c r="D9" s="20"/>
      <c r="E9" s="61"/>
      <c r="F9" s="10"/>
      <c r="G9" s="17"/>
      <c r="H9" s="13"/>
      <c r="I9" s="24"/>
      <c r="J9" s="25"/>
      <c r="K9" s="26"/>
      <c r="L9" s="24"/>
      <c r="M9" s="25"/>
      <c r="N9" s="26"/>
      <c r="O9" s="10"/>
      <c r="P9" s="17"/>
      <c r="Q9" s="10"/>
      <c r="R9" s="10"/>
      <c r="S9" s="121"/>
      <c r="T9" s="13"/>
      <c r="U9" s="212"/>
      <c r="V9" s="53">
        <f>X4*2+X5*7+X6</f>
        <v>33.9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109"/>
      <c r="K10" s="10"/>
      <c r="L10" s="10"/>
      <c r="M10" s="109"/>
      <c r="N10" s="10"/>
      <c r="O10" s="10"/>
      <c r="P10" s="17"/>
      <c r="Q10" s="10"/>
      <c r="R10" s="10"/>
      <c r="S10" s="17"/>
      <c r="T10" s="13"/>
      <c r="U10" s="212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9"/>
      <c r="B11" s="80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217"/>
      <c r="V11" s="58">
        <f>V5*4+V7*9+V9*4</f>
        <v>795.6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12</v>
      </c>
      <c r="B12" s="210"/>
      <c r="C12" s="65" t="s">
        <v>94</v>
      </c>
      <c r="D12" s="65" t="s">
        <v>85</v>
      </c>
      <c r="E12" s="65"/>
      <c r="F12" s="68" t="s">
        <v>261</v>
      </c>
      <c r="G12" s="68" t="s">
        <v>107</v>
      </c>
      <c r="H12" s="68"/>
      <c r="I12" s="68" t="s">
        <v>231</v>
      </c>
      <c r="J12" s="68" t="s">
        <v>232</v>
      </c>
      <c r="K12" s="68"/>
      <c r="L12" s="68" t="s">
        <v>262</v>
      </c>
      <c r="M12" s="69" t="s">
        <v>230</v>
      </c>
      <c r="N12" s="68"/>
      <c r="O12" s="65" t="str">
        <f>菜單!E25</f>
        <v>深色蔬菜</v>
      </c>
      <c r="P12" s="65" t="s">
        <v>83</v>
      </c>
      <c r="Q12" s="65"/>
      <c r="R12" s="65" t="s">
        <v>521</v>
      </c>
      <c r="S12" s="65" t="s">
        <v>107</v>
      </c>
      <c r="T12" s="65"/>
      <c r="U12" s="211" t="s">
        <v>30</v>
      </c>
      <c r="V12" s="50" t="s">
        <v>6</v>
      </c>
      <c r="W12" s="51" t="s">
        <v>31</v>
      </c>
      <c r="X12" s="52">
        <v>5.6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216"/>
      <c r="C13" s="10" t="s">
        <v>93</v>
      </c>
      <c r="D13" s="13"/>
      <c r="E13" s="13">
        <v>90</v>
      </c>
      <c r="F13" s="10" t="s">
        <v>322</v>
      </c>
      <c r="G13" s="13"/>
      <c r="H13" s="13">
        <v>50</v>
      </c>
      <c r="I13" s="10" t="s">
        <v>71</v>
      </c>
      <c r="J13" s="13"/>
      <c r="K13" s="13">
        <v>40</v>
      </c>
      <c r="L13" s="10" t="s">
        <v>342</v>
      </c>
      <c r="M13" s="105" t="s">
        <v>343</v>
      </c>
      <c r="N13" s="13">
        <v>10</v>
      </c>
      <c r="O13" s="10" t="str">
        <f>O12</f>
        <v>深色蔬菜</v>
      </c>
      <c r="P13" s="104"/>
      <c r="Q13" s="10">
        <v>100</v>
      </c>
      <c r="R13" s="111" t="s">
        <v>522</v>
      </c>
      <c r="S13" s="105"/>
      <c r="T13" s="13">
        <v>30</v>
      </c>
      <c r="U13" s="212"/>
      <c r="V13" s="53">
        <f>X12*15+X14*5+10</f>
        <v>102.5</v>
      </c>
      <c r="W13" s="26" t="s">
        <v>32</v>
      </c>
      <c r="X13" s="54">
        <v>2.2000000000000002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17</v>
      </c>
      <c r="B14" s="216"/>
      <c r="C14" s="10" t="s">
        <v>95</v>
      </c>
      <c r="D14" s="13"/>
      <c r="E14" s="13">
        <v>55</v>
      </c>
      <c r="F14" s="10" t="s">
        <v>58</v>
      </c>
      <c r="G14" s="13"/>
      <c r="H14" s="13">
        <v>10</v>
      </c>
      <c r="I14" s="10"/>
      <c r="J14" s="13"/>
      <c r="K14" s="13"/>
      <c r="L14" s="10" t="s">
        <v>310</v>
      </c>
      <c r="M14" s="105"/>
      <c r="N14" s="13">
        <v>30</v>
      </c>
      <c r="O14" s="10"/>
      <c r="P14" s="10"/>
      <c r="Q14" s="10"/>
      <c r="R14" s="10"/>
      <c r="S14" s="105"/>
      <c r="T14" s="13"/>
      <c r="U14" s="212"/>
      <c r="V14" s="55" t="s">
        <v>8</v>
      </c>
      <c r="W14" s="26" t="s">
        <v>33</v>
      </c>
      <c r="X14" s="54">
        <v>1.7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216"/>
      <c r="C15" s="17"/>
      <c r="D15" s="110"/>
      <c r="E15" s="12"/>
      <c r="F15" s="10" t="s">
        <v>341</v>
      </c>
      <c r="G15" s="13" t="s">
        <v>301</v>
      </c>
      <c r="H15" s="13">
        <v>10</v>
      </c>
      <c r="I15" s="10"/>
      <c r="J15" s="105"/>
      <c r="K15" s="13"/>
      <c r="L15" s="10" t="s">
        <v>58</v>
      </c>
      <c r="M15" s="122"/>
      <c r="N15" s="13">
        <v>20</v>
      </c>
      <c r="O15" s="10"/>
      <c r="P15" s="17"/>
      <c r="Q15" s="10"/>
      <c r="R15" s="10"/>
      <c r="S15" s="13"/>
      <c r="T15" s="13"/>
      <c r="U15" s="212"/>
      <c r="V15" s="53">
        <f>X13*5+X15*5</f>
        <v>23.5</v>
      </c>
      <c r="W15" s="26" t="s">
        <v>35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214" t="s">
        <v>40</v>
      </c>
      <c r="B16" s="216"/>
      <c r="C16" s="17"/>
      <c r="D16" s="20"/>
      <c r="E16" s="12"/>
      <c r="F16" s="10"/>
      <c r="G16" s="17"/>
      <c r="H16" s="13"/>
      <c r="I16" s="10"/>
      <c r="J16" s="13"/>
      <c r="K16" s="13"/>
      <c r="L16" s="10" t="s">
        <v>73</v>
      </c>
      <c r="M16" s="122"/>
      <c r="N16" s="13">
        <v>5</v>
      </c>
      <c r="O16" s="10"/>
      <c r="P16" s="17"/>
      <c r="Q16" s="10"/>
      <c r="R16" s="10"/>
      <c r="S16" s="13"/>
      <c r="T16" s="13"/>
      <c r="U16" s="212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214"/>
      <c r="B17" s="216"/>
      <c r="C17" s="17"/>
      <c r="D17" s="20"/>
      <c r="E17" s="12"/>
      <c r="F17" s="10"/>
      <c r="G17" s="17"/>
      <c r="H17" s="13"/>
      <c r="I17" s="10"/>
      <c r="J17" s="105"/>
      <c r="K17" s="13"/>
      <c r="L17" s="24"/>
      <c r="M17" s="25"/>
      <c r="N17" s="26"/>
      <c r="O17" s="10"/>
      <c r="P17" s="17"/>
      <c r="Q17" s="10"/>
      <c r="R17" s="10"/>
      <c r="S17" s="105"/>
      <c r="T17" s="13"/>
      <c r="U17" s="212"/>
      <c r="V17" s="53">
        <f>X12*2+X13*7+X14</f>
        <v>28.3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109"/>
      <c r="K18" s="10"/>
      <c r="L18" s="10"/>
      <c r="M18" s="109"/>
      <c r="N18" s="13"/>
      <c r="O18" s="10"/>
      <c r="P18" s="17"/>
      <c r="Q18" s="10"/>
      <c r="R18" s="10"/>
      <c r="S18" s="17"/>
      <c r="T18" s="13"/>
      <c r="U18" s="212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217"/>
      <c r="V19" s="58">
        <f>V13*4+V15*9+V17*4</f>
        <v>734.7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12</v>
      </c>
      <c r="B20" s="216"/>
      <c r="C20" s="65" t="s">
        <v>239</v>
      </c>
      <c r="D20" s="66" t="s">
        <v>240</v>
      </c>
      <c r="E20" s="67"/>
      <c r="F20" s="68" t="s">
        <v>263</v>
      </c>
      <c r="G20" s="68" t="s">
        <v>246</v>
      </c>
      <c r="H20" s="68"/>
      <c r="I20" s="68" t="s">
        <v>264</v>
      </c>
      <c r="J20" s="68" t="s">
        <v>250</v>
      </c>
      <c r="K20" s="68"/>
      <c r="L20" s="68" t="s">
        <v>265</v>
      </c>
      <c r="M20" s="68" t="s">
        <v>84</v>
      </c>
      <c r="N20" s="68"/>
      <c r="O20" s="68" t="str">
        <f>菜單!I25</f>
        <v>淺色蔬菜</v>
      </c>
      <c r="P20" s="68" t="s">
        <v>83</v>
      </c>
      <c r="Q20" s="68"/>
      <c r="R20" s="65" t="s">
        <v>266</v>
      </c>
      <c r="S20" s="65" t="s">
        <v>107</v>
      </c>
      <c r="T20" s="65"/>
      <c r="U20" s="211" t="s">
        <v>30</v>
      </c>
      <c r="V20" s="50" t="s">
        <v>6</v>
      </c>
      <c r="W20" s="51" t="s">
        <v>31</v>
      </c>
      <c r="X20" s="52">
        <v>5.8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55</v>
      </c>
      <c r="B21" s="216"/>
      <c r="C21" s="10" t="s">
        <v>209</v>
      </c>
      <c r="D21" s="11"/>
      <c r="E21" s="12">
        <v>200</v>
      </c>
      <c r="F21" s="10" t="s">
        <v>59</v>
      </c>
      <c r="G21" s="13"/>
      <c r="H21" s="13">
        <v>65</v>
      </c>
      <c r="I21" s="10" t="s">
        <v>264</v>
      </c>
      <c r="J21" s="13"/>
      <c r="K21" s="13">
        <v>30</v>
      </c>
      <c r="L21" s="10" t="s">
        <v>344</v>
      </c>
      <c r="M21" s="13"/>
      <c r="N21" s="13">
        <v>30</v>
      </c>
      <c r="O21" s="10" t="str">
        <f>O20</f>
        <v>淺色蔬菜</v>
      </c>
      <c r="P21" s="10"/>
      <c r="Q21" s="10">
        <v>100</v>
      </c>
      <c r="R21" s="111" t="s">
        <v>300</v>
      </c>
      <c r="S21" s="105" t="s">
        <v>301</v>
      </c>
      <c r="T21" s="13">
        <v>20</v>
      </c>
      <c r="U21" s="212"/>
      <c r="V21" s="53">
        <f>X20*15+X22*5+10</f>
        <v>105</v>
      </c>
      <c r="W21" s="26" t="s">
        <v>32</v>
      </c>
      <c r="X21" s="54">
        <v>1.9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18</v>
      </c>
      <c r="B22" s="216"/>
      <c r="C22" s="10" t="s">
        <v>72</v>
      </c>
      <c r="D22" s="13"/>
      <c r="E22" s="13">
        <v>15</v>
      </c>
      <c r="F22" s="10"/>
      <c r="G22" s="13"/>
      <c r="H22" s="13"/>
      <c r="I22" s="10"/>
      <c r="J22" s="13"/>
      <c r="K22" s="13"/>
      <c r="L22" s="10" t="s">
        <v>58</v>
      </c>
      <c r="M22" s="13"/>
      <c r="N22" s="13">
        <v>10</v>
      </c>
      <c r="O22" s="10"/>
      <c r="P22" s="10"/>
      <c r="Q22" s="10"/>
      <c r="R22" s="10" t="s">
        <v>316</v>
      </c>
      <c r="S22" s="105"/>
      <c r="T22" s="13">
        <v>10</v>
      </c>
      <c r="U22" s="212"/>
      <c r="V22" s="55" t="s">
        <v>8</v>
      </c>
      <c r="W22" s="26" t="s">
        <v>33</v>
      </c>
      <c r="X22" s="54">
        <v>1.6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216"/>
      <c r="C23" s="10" t="s">
        <v>58</v>
      </c>
      <c r="D23" s="11"/>
      <c r="E23" s="61">
        <v>10</v>
      </c>
      <c r="F23" s="10"/>
      <c r="G23" s="13"/>
      <c r="H23" s="13"/>
      <c r="I23" s="10"/>
      <c r="J23" s="13"/>
      <c r="K23" s="13"/>
      <c r="L23" s="10" t="s">
        <v>345</v>
      </c>
      <c r="M23" s="20"/>
      <c r="N23" s="61">
        <v>5</v>
      </c>
      <c r="O23" s="10"/>
      <c r="P23" s="17"/>
      <c r="Q23" s="10"/>
      <c r="R23" s="10" t="s">
        <v>317</v>
      </c>
      <c r="S23" s="13"/>
      <c r="T23" s="13"/>
      <c r="U23" s="212"/>
      <c r="V23" s="53">
        <f>X21*5+X23*5</f>
        <v>23</v>
      </c>
      <c r="W23" s="26" t="s">
        <v>35</v>
      </c>
      <c r="X23" s="54">
        <v>2.7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214" t="s">
        <v>41</v>
      </c>
      <c r="B24" s="216"/>
      <c r="C24" s="10" t="s">
        <v>86</v>
      </c>
      <c r="D24" s="11"/>
      <c r="E24" s="61">
        <v>5</v>
      </c>
      <c r="F24" s="10"/>
      <c r="G24" s="17"/>
      <c r="H24" s="13"/>
      <c r="I24" s="10"/>
      <c r="J24" s="109"/>
      <c r="K24" s="13"/>
      <c r="L24" s="10"/>
      <c r="M24" s="20"/>
      <c r="N24" s="61"/>
      <c r="O24" s="10"/>
      <c r="P24" s="17"/>
      <c r="Q24" s="10"/>
      <c r="R24" s="10"/>
      <c r="S24" s="105"/>
      <c r="T24" s="13"/>
      <c r="U24" s="212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214"/>
      <c r="B25" s="216"/>
      <c r="C25" s="10"/>
      <c r="D25" s="20"/>
      <c r="E25" s="61"/>
      <c r="F25" s="10"/>
      <c r="G25" s="17"/>
      <c r="H25" s="13"/>
      <c r="I25" s="10"/>
      <c r="J25" s="109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212"/>
      <c r="V25" s="53">
        <f>X20*2+X21*7+X22</f>
        <v>26.5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109"/>
      <c r="K26" s="10"/>
      <c r="L26" s="10"/>
      <c r="M26" s="109"/>
      <c r="N26" s="10"/>
      <c r="O26" s="10"/>
      <c r="P26" s="17"/>
      <c r="Q26" s="10"/>
      <c r="R26" s="10"/>
      <c r="S26" s="17"/>
      <c r="T26" s="13"/>
      <c r="U26" s="212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217"/>
      <c r="V27" s="58">
        <f>V21*4+V23*9+V25*4</f>
        <v>733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12</v>
      </c>
      <c r="B28" s="216"/>
      <c r="C28" s="65" t="s">
        <v>241</v>
      </c>
      <c r="D28" s="66" t="s">
        <v>80</v>
      </c>
      <c r="E28" s="67"/>
      <c r="F28" s="68" t="s">
        <v>413</v>
      </c>
      <c r="G28" s="68" t="s">
        <v>398</v>
      </c>
      <c r="H28" s="68"/>
      <c r="I28" s="65" t="s">
        <v>412</v>
      </c>
      <c r="J28" s="65" t="s">
        <v>60</v>
      </c>
      <c r="K28" s="65"/>
      <c r="L28" s="65" t="s">
        <v>267</v>
      </c>
      <c r="M28" s="65" t="s">
        <v>238</v>
      </c>
      <c r="N28" s="65"/>
      <c r="O28" s="65" t="str">
        <f>菜單!M25</f>
        <v>深色蔬菜</v>
      </c>
      <c r="P28" s="65" t="s">
        <v>83</v>
      </c>
      <c r="Q28" s="65"/>
      <c r="R28" s="65" t="s">
        <v>519</v>
      </c>
      <c r="S28" s="65" t="s">
        <v>514</v>
      </c>
      <c r="T28" s="65"/>
      <c r="U28" s="211" t="s">
        <v>30</v>
      </c>
      <c r="V28" s="50" t="s">
        <v>6</v>
      </c>
      <c r="W28" s="51" t="s">
        <v>31</v>
      </c>
      <c r="X28" s="52">
        <v>6.2</v>
      </c>
      <c r="Y28" s="106" t="s">
        <v>76</v>
      </c>
      <c r="Z28" s="106" t="s">
        <v>77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216"/>
      <c r="C29" s="10" t="s">
        <v>93</v>
      </c>
      <c r="D29" s="13"/>
      <c r="E29" s="13">
        <v>70</v>
      </c>
      <c r="F29" s="10" t="s">
        <v>299</v>
      </c>
      <c r="G29" s="13"/>
      <c r="H29" s="13">
        <v>60</v>
      </c>
      <c r="I29" s="10" t="s">
        <v>73</v>
      </c>
      <c r="J29" s="105"/>
      <c r="K29" s="13">
        <v>10</v>
      </c>
      <c r="L29" s="10" t="s">
        <v>71</v>
      </c>
      <c r="M29" s="105"/>
      <c r="N29" s="13">
        <v>30</v>
      </c>
      <c r="O29" s="10" t="str">
        <f>O28</f>
        <v>深色蔬菜</v>
      </c>
      <c r="P29" s="10"/>
      <c r="Q29" s="10">
        <v>100</v>
      </c>
      <c r="R29" s="111" t="s">
        <v>321</v>
      </c>
      <c r="S29" s="105"/>
      <c r="T29" s="13">
        <v>2</v>
      </c>
      <c r="U29" s="212"/>
      <c r="V29" s="53">
        <f>X28*15+X30*5+10</f>
        <v>109</v>
      </c>
      <c r="W29" s="26" t="s">
        <v>32</v>
      </c>
      <c r="X29" s="54">
        <v>3.1</v>
      </c>
      <c r="Y29" s="106">
        <f>V31*9/V35*100</f>
        <v>31.505873976504091</v>
      </c>
      <c r="Z29" s="106">
        <f>V33*4/V35*100</f>
        <v>16.75566631066809</v>
      </c>
      <c r="AA29" s="3">
        <f>Z29*2</f>
        <v>33.51133262133618</v>
      </c>
      <c r="AB29" s="3"/>
      <c r="AC29" s="3">
        <f>Z29*15</f>
        <v>251.33499466002135</v>
      </c>
      <c r="AD29" s="3">
        <f>AA29*4+AC29*4</f>
        <v>1139.38530912543</v>
      </c>
    </row>
    <row r="30" spans="1:30" ht="13.5" customHeight="1">
      <c r="A30" s="23">
        <v>19</v>
      </c>
      <c r="B30" s="216"/>
      <c r="C30" s="10" t="s">
        <v>346</v>
      </c>
      <c r="D30" s="105"/>
      <c r="E30" s="13">
        <v>40</v>
      </c>
      <c r="F30" s="10"/>
      <c r="G30" s="105"/>
      <c r="H30" s="13"/>
      <c r="I30" s="10" t="s">
        <v>58</v>
      </c>
      <c r="J30" s="105"/>
      <c r="K30" s="13">
        <v>10</v>
      </c>
      <c r="L30" s="10"/>
      <c r="M30" s="105"/>
      <c r="N30" s="13"/>
      <c r="O30" s="10"/>
      <c r="P30" s="10"/>
      <c r="Q30" s="10"/>
      <c r="R30" s="10" t="s">
        <v>73</v>
      </c>
      <c r="S30" s="13"/>
      <c r="T30" s="13">
        <v>5</v>
      </c>
      <c r="U30" s="212"/>
      <c r="V30" s="55" t="s">
        <v>8</v>
      </c>
      <c r="W30" s="26" t="s">
        <v>33</v>
      </c>
      <c r="X30" s="54">
        <v>1.2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216"/>
      <c r="C31" s="17"/>
      <c r="D31" s="20"/>
      <c r="E31" s="12"/>
      <c r="F31" s="10"/>
      <c r="G31" s="10"/>
      <c r="H31" s="13"/>
      <c r="I31" s="10" t="s">
        <v>320</v>
      </c>
      <c r="J31" s="105" t="s">
        <v>301</v>
      </c>
      <c r="K31" s="13">
        <v>30</v>
      </c>
      <c r="L31" s="10"/>
      <c r="M31" s="105"/>
      <c r="N31" s="13"/>
      <c r="O31" s="10"/>
      <c r="P31" s="17"/>
      <c r="Q31" s="10"/>
      <c r="R31" s="10" t="s">
        <v>520</v>
      </c>
      <c r="S31" s="13" t="s">
        <v>343</v>
      </c>
      <c r="T31" s="13">
        <v>5</v>
      </c>
      <c r="U31" s="212"/>
      <c r="V31" s="53">
        <f>X29*5+X31*5</f>
        <v>29.5</v>
      </c>
      <c r="W31" s="26" t="s">
        <v>35</v>
      </c>
      <c r="X31" s="54">
        <v>2.8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214" t="s">
        <v>42</v>
      </c>
      <c r="B32" s="216"/>
      <c r="C32" s="17"/>
      <c r="D32" s="20"/>
      <c r="E32" s="12"/>
      <c r="F32" s="10"/>
      <c r="G32" s="13"/>
      <c r="H32" s="13"/>
      <c r="I32" s="10"/>
      <c r="J32" s="13"/>
      <c r="K32" s="13"/>
      <c r="L32" s="10"/>
      <c r="M32" s="13"/>
      <c r="N32" s="13"/>
      <c r="O32" s="10"/>
      <c r="P32" s="17"/>
      <c r="Q32" s="10"/>
      <c r="R32" s="10"/>
      <c r="S32" s="105"/>
      <c r="T32" s="13"/>
      <c r="U32" s="212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214"/>
      <c r="B33" s="216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7"/>
      <c r="T33" s="13"/>
      <c r="U33" s="212"/>
      <c r="V33" s="53">
        <f>X28*2+X29*7+X30</f>
        <v>35.300000000000004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109"/>
      <c r="K34" s="10"/>
      <c r="L34" s="10"/>
      <c r="M34" s="109"/>
      <c r="N34" s="10"/>
      <c r="O34" s="10"/>
      <c r="P34" s="17"/>
      <c r="Q34" s="10"/>
      <c r="R34" s="10"/>
      <c r="S34" s="17"/>
      <c r="T34" s="13"/>
      <c r="U34" s="212"/>
      <c r="V34" s="55" t="s">
        <v>11</v>
      </c>
      <c r="W34" s="24"/>
      <c r="X34" s="54"/>
      <c r="Y34" s="107" t="s">
        <v>74</v>
      </c>
      <c r="Z34" s="107" t="s">
        <v>75</v>
      </c>
      <c r="AA34" s="2">
        <f>SUM(AA29:AA33)</f>
        <v>33.51133262133618</v>
      </c>
      <c r="AB34" s="2">
        <f>SUM(AB29:AB33)</f>
        <v>0</v>
      </c>
      <c r="AC34" s="2">
        <f>SUM(AC29:AC33)</f>
        <v>251.33499466002135</v>
      </c>
      <c r="AD34" s="2">
        <f>AA34*4+AB34*9+AC34*4</f>
        <v>1139.38530912543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217"/>
      <c r="V35" s="58">
        <f>V29*4+V31*9+V33*4</f>
        <v>842.7</v>
      </c>
      <c r="W35" s="59"/>
      <c r="X35" s="60"/>
      <c r="Y35" s="108">
        <f>B35+E35+H35+K35+N35+Q35</f>
        <v>0</v>
      </c>
      <c r="Z35" s="108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12</v>
      </c>
      <c r="B36" s="208"/>
      <c r="C36" s="65" t="s">
        <v>213</v>
      </c>
      <c r="D36" s="66" t="s">
        <v>238</v>
      </c>
      <c r="E36" s="67"/>
      <c r="F36" s="68" t="s">
        <v>414</v>
      </c>
      <c r="G36" s="68" t="s">
        <v>396</v>
      </c>
      <c r="H36" s="68"/>
      <c r="I36" s="65" t="s">
        <v>395</v>
      </c>
      <c r="J36" s="65" t="s">
        <v>396</v>
      </c>
      <c r="K36" s="65"/>
      <c r="L36" s="68" t="s">
        <v>268</v>
      </c>
      <c r="M36" s="68" t="s">
        <v>97</v>
      </c>
      <c r="N36" s="68"/>
      <c r="O36" s="68" t="str">
        <f>菜單!Q25</f>
        <v>深色蔬菜</v>
      </c>
      <c r="P36" s="65" t="s">
        <v>83</v>
      </c>
      <c r="Q36" s="65"/>
      <c r="R36" s="68" t="s">
        <v>269</v>
      </c>
      <c r="S36" s="68" t="s">
        <v>98</v>
      </c>
      <c r="T36" s="68"/>
      <c r="U36" s="211" t="s">
        <v>30</v>
      </c>
      <c r="V36" s="50" t="s">
        <v>6</v>
      </c>
      <c r="W36" s="51" t="s">
        <v>31</v>
      </c>
      <c r="X36" s="52">
        <v>5.6</v>
      </c>
      <c r="Y36" s="106" t="s">
        <v>76</v>
      </c>
      <c r="Z36" s="106" t="s">
        <v>77</v>
      </c>
    </row>
    <row r="37" spans="1:30" ht="13.5" customHeight="1">
      <c r="A37" s="23" t="s">
        <v>7</v>
      </c>
      <c r="B37" s="209"/>
      <c r="C37" s="10" t="s">
        <v>93</v>
      </c>
      <c r="D37" s="11"/>
      <c r="E37" s="61">
        <v>110</v>
      </c>
      <c r="F37" s="10" t="s">
        <v>73</v>
      </c>
      <c r="G37" s="13"/>
      <c r="H37" s="13">
        <v>60</v>
      </c>
      <c r="I37" s="10" t="s">
        <v>300</v>
      </c>
      <c r="J37" s="104" t="s">
        <v>301</v>
      </c>
      <c r="K37" s="13">
        <v>30</v>
      </c>
      <c r="L37" s="10" t="s">
        <v>312</v>
      </c>
      <c r="M37" s="105"/>
      <c r="N37" s="13">
        <v>30</v>
      </c>
      <c r="O37" s="10" t="str">
        <f>O36</f>
        <v>深色蔬菜</v>
      </c>
      <c r="P37" s="10"/>
      <c r="Q37" s="10">
        <v>100</v>
      </c>
      <c r="R37" s="10" t="s">
        <v>348</v>
      </c>
      <c r="S37" s="13"/>
      <c r="T37" s="13">
        <v>10</v>
      </c>
      <c r="U37" s="212"/>
      <c r="V37" s="53">
        <f>X36*15+X38*5+10</f>
        <v>102.5</v>
      </c>
      <c r="W37" s="26" t="s">
        <v>32</v>
      </c>
      <c r="X37" s="54">
        <v>2.1</v>
      </c>
      <c r="Y37" s="106">
        <f>V39*9/V43*100</f>
        <v>28.45751993401155</v>
      </c>
      <c r="Z37" s="106">
        <f>V41*4/V43*100</f>
        <v>15.177343964806159</v>
      </c>
    </row>
    <row r="38" spans="1:30" ht="13.5" customHeight="1">
      <c r="A38" s="23">
        <v>20</v>
      </c>
      <c r="B38" s="209"/>
      <c r="C38" s="10"/>
      <c r="D38" s="114"/>
      <c r="E38" s="61"/>
      <c r="F38" s="10"/>
      <c r="G38" s="13"/>
      <c r="H38" s="13"/>
      <c r="I38" s="10" t="s">
        <v>58</v>
      </c>
      <c r="J38" s="13"/>
      <c r="K38" s="13">
        <v>10</v>
      </c>
      <c r="L38" s="10" t="s">
        <v>58</v>
      </c>
      <c r="M38" s="13"/>
      <c r="N38" s="13">
        <v>10</v>
      </c>
      <c r="O38" s="10"/>
      <c r="P38" s="10"/>
      <c r="Q38" s="10"/>
      <c r="R38" s="10" t="s">
        <v>71</v>
      </c>
      <c r="S38" s="13"/>
      <c r="T38" s="13">
        <v>3</v>
      </c>
      <c r="U38" s="212"/>
      <c r="V38" s="55" t="s">
        <v>8</v>
      </c>
      <c r="W38" s="26" t="s">
        <v>33</v>
      </c>
      <c r="X38" s="54">
        <v>1.7</v>
      </c>
      <c r="Y38" s="42"/>
      <c r="Z38" s="42"/>
    </row>
    <row r="39" spans="1:30" ht="13.5" customHeight="1">
      <c r="A39" s="23" t="s">
        <v>9</v>
      </c>
      <c r="B39" s="209"/>
      <c r="C39" s="10"/>
      <c r="D39" s="105"/>
      <c r="E39" s="61"/>
      <c r="F39" s="10"/>
      <c r="G39" s="119"/>
      <c r="H39" s="13"/>
      <c r="I39" s="10" t="s">
        <v>86</v>
      </c>
      <c r="J39" s="125"/>
      <c r="K39" s="13">
        <v>5</v>
      </c>
      <c r="L39" s="10" t="s">
        <v>347</v>
      </c>
      <c r="M39" s="110"/>
      <c r="N39" s="13">
        <v>10</v>
      </c>
      <c r="O39" s="10"/>
      <c r="P39" s="17"/>
      <c r="Q39" s="10"/>
      <c r="R39" s="10"/>
      <c r="S39" s="13"/>
      <c r="T39" s="13"/>
      <c r="U39" s="212"/>
      <c r="V39" s="53">
        <f>X37*5+X39*5</f>
        <v>23</v>
      </c>
      <c r="W39" s="26" t="s">
        <v>35</v>
      </c>
      <c r="X39" s="54">
        <v>2.5</v>
      </c>
      <c r="Y39" s="42"/>
      <c r="Z39" s="42"/>
    </row>
    <row r="40" spans="1:30" ht="13.5" customHeight="1">
      <c r="A40" s="214" t="s">
        <v>43</v>
      </c>
      <c r="B40" s="209"/>
      <c r="C40" s="10"/>
      <c r="D40" s="105"/>
      <c r="E40" s="61"/>
      <c r="F40" s="10"/>
      <c r="G40" s="17"/>
      <c r="H40" s="13"/>
      <c r="I40" s="10" t="s">
        <v>73</v>
      </c>
      <c r="J40" s="13"/>
      <c r="K40" s="13">
        <v>10</v>
      </c>
      <c r="L40" s="10"/>
      <c r="M40" s="105"/>
      <c r="N40" s="13"/>
      <c r="O40" s="10"/>
      <c r="P40" s="17"/>
      <c r="Q40" s="10"/>
      <c r="R40" s="10"/>
      <c r="S40" s="17"/>
      <c r="T40" s="13"/>
      <c r="U40" s="212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215"/>
      <c r="B41" s="210"/>
      <c r="C41" s="10"/>
      <c r="D41" s="20"/>
      <c r="E41" s="61"/>
      <c r="F41" s="10"/>
      <c r="G41" s="17"/>
      <c r="H41" s="13"/>
      <c r="I41" s="10"/>
      <c r="J41" s="109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212"/>
      <c r="V41" s="53">
        <f>X36*2+X37*7+X38</f>
        <v>27.599999999999998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109"/>
      <c r="K42" s="13"/>
      <c r="L42" s="10"/>
      <c r="M42" s="109"/>
      <c r="N42" s="13"/>
      <c r="O42" s="10"/>
      <c r="P42" s="17"/>
      <c r="Q42" s="10"/>
      <c r="R42" s="10"/>
      <c r="S42" s="17"/>
      <c r="T42" s="13"/>
      <c r="U42" s="212"/>
      <c r="V42" s="55" t="s">
        <v>11</v>
      </c>
      <c r="W42" s="24"/>
      <c r="X42" s="54"/>
      <c r="Y42" s="107" t="s">
        <v>74</v>
      </c>
      <c r="Z42" s="107" t="s">
        <v>75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213"/>
      <c r="V43" s="62">
        <f>V37*4+V39*9+V41*4</f>
        <v>727.4</v>
      </c>
      <c r="W43" s="63"/>
      <c r="X43" s="64"/>
      <c r="Y43" s="108">
        <f>B43+E43+H43+K43+N43+Q43</f>
        <v>0</v>
      </c>
      <c r="Z43" s="108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sqref="A1:X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218" t="s">
        <v>526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12</v>
      </c>
      <c r="B4" s="208"/>
      <c r="C4" s="65" t="s">
        <v>79</v>
      </c>
      <c r="D4" s="66" t="s">
        <v>80</v>
      </c>
      <c r="E4" s="67"/>
      <c r="F4" s="65" t="s">
        <v>272</v>
      </c>
      <c r="G4" s="65" t="s">
        <v>230</v>
      </c>
      <c r="H4" s="65"/>
      <c r="I4" s="65" t="s">
        <v>274</v>
      </c>
      <c r="J4" s="65" t="s">
        <v>238</v>
      </c>
      <c r="K4" s="65"/>
      <c r="L4" s="68" t="s">
        <v>275</v>
      </c>
      <c r="M4" s="68" t="s">
        <v>110</v>
      </c>
      <c r="N4" s="68"/>
      <c r="O4" s="65" t="str">
        <f>菜單!A34</f>
        <v>淺色蔬菜</v>
      </c>
      <c r="P4" s="65" t="s">
        <v>83</v>
      </c>
      <c r="Q4" s="65"/>
      <c r="R4" s="68" t="s">
        <v>276</v>
      </c>
      <c r="S4" s="68" t="s">
        <v>107</v>
      </c>
      <c r="T4" s="68"/>
      <c r="U4" s="211" t="s">
        <v>30</v>
      </c>
      <c r="V4" s="50" t="s">
        <v>6</v>
      </c>
      <c r="W4" s="51" t="s">
        <v>31</v>
      </c>
      <c r="X4" s="52">
        <v>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209"/>
      <c r="C5" s="10" t="s">
        <v>93</v>
      </c>
      <c r="D5" s="11"/>
      <c r="E5" s="12">
        <v>110</v>
      </c>
      <c r="F5" s="10" t="s">
        <v>305</v>
      </c>
      <c r="G5" s="13"/>
      <c r="H5" s="13">
        <v>55</v>
      </c>
      <c r="I5" s="10" t="s">
        <v>273</v>
      </c>
      <c r="J5" s="13" t="s">
        <v>313</v>
      </c>
      <c r="K5" s="13">
        <v>50</v>
      </c>
      <c r="L5" s="10" t="s">
        <v>335</v>
      </c>
      <c r="M5" s="13" t="s">
        <v>343</v>
      </c>
      <c r="N5" s="13">
        <v>20</v>
      </c>
      <c r="O5" s="10" t="str">
        <f>O4</f>
        <v>淺色蔬菜</v>
      </c>
      <c r="P5" s="10"/>
      <c r="Q5" s="10">
        <v>100</v>
      </c>
      <c r="R5" s="111" t="s">
        <v>70</v>
      </c>
      <c r="S5" s="105"/>
      <c r="T5" s="13">
        <v>5</v>
      </c>
      <c r="U5" s="212"/>
      <c r="V5" s="53">
        <f>X4*15+X6*5+10</f>
        <v>107.5</v>
      </c>
      <c r="W5" s="26" t="s">
        <v>32</v>
      </c>
      <c r="X5" s="54">
        <v>2.2999999999999998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23</v>
      </c>
      <c r="B6" s="209"/>
      <c r="C6" s="10"/>
      <c r="D6" s="13"/>
      <c r="E6" s="12"/>
      <c r="F6" s="10" t="s">
        <v>349</v>
      </c>
      <c r="G6" s="13"/>
      <c r="H6" s="13">
        <v>20</v>
      </c>
      <c r="I6" s="10"/>
      <c r="J6" s="13"/>
      <c r="K6" s="13"/>
      <c r="L6" s="10" t="s">
        <v>73</v>
      </c>
      <c r="M6" s="105"/>
      <c r="N6" s="13">
        <v>10</v>
      </c>
      <c r="O6" s="10"/>
      <c r="P6" s="10"/>
      <c r="Q6" s="10"/>
      <c r="R6" s="10" t="s">
        <v>300</v>
      </c>
      <c r="S6" s="105" t="s">
        <v>301</v>
      </c>
      <c r="T6" s="13">
        <v>20</v>
      </c>
      <c r="U6" s="212"/>
      <c r="V6" s="55" t="s">
        <v>8</v>
      </c>
      <c r="W6" s="26" t="s">
        <v>33</v>
      </c>
      <c r="X6" s="54">
        <v>1.5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209"/>
      <c r="C7" s="10"/>
      <c r="D7" s="11"/>
      <c r="E7" s="61"/>
      <c r="F7" s="10"/>
      <c r="G7" s="105"/>
      <c r="H7" s="13"/>
      <c r="I7" s="10"/>
      <c r="J7" s="119"/>
      <c r="K7" s="13"/>
      <c r="L7" s="10"/>
      <c r="M7" s="13"/>
      <c r="N7" s="13"/>
      <c r="O7" s="10"/>
      <c r="P7" s="17"/>
      <c r="Q7" s="10"/>
      <c r="R7" s="10" t="s">
        <v>316</v>
      </c>
      <c r="S7" s="112"/>
      <c r="T7" s="13">
        <v>10</v>
      </c>
      <c r="U7" s="212"/>
      <c r="V7" s="53">
        <f>X5*5+X7*5</f>
        <v>24</v>
      </c>
      <c r="W7" s="26" t="s">
        <v>35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214" t="s">
        <v>36</v>
      </c>
      <c r="B8" s="209"/>
      <c r="C8" s="10"/>
      <c r="D8" s="11"/>
      <c r="E8" s="61"/>
      <c r="F8" s="10"/>
      <c r="G8" s="17"/>
      <c r="H8" s="13"/>
      <c r="I8" s="10"/>
      <c r="J8" s="105"/>
      <c r="K8" s="13"/>
      <c r="L8" s="10"/>
      <c r="M8" s="119"/>
      <c r="N8" s="13"/>
      <c r="O8" s="10"/>
      <c r="P8" s="17"/>
      <c r="Q8" s="10"/>
      <c r="R8" s="10"/>
      <c r="S8" s="105"/>
      <c r="T8" s="13"/>
      <c r="U8" s="212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215"/>
      <c r="B9" s="210"/>
      <c r="C9" s="10"/>
      <c r="D9" s="20"/>
      <c r="E9" s="61"/>
      <c r="F9" s="10"/>
      <c r="G9" s="17"/>
      <c r="H9" s="13"/>
      <c r="I9" s="10"/>
      <c r="J9" s="113"/>
      <c r="K9" s="13"/>
      <c r="L9" s="10"/>
      <c r="M9" s="115"/>
      <c r="N9" s="13"/>
      <c r="O9" s="10"/>
      <c r="P9" s="17"/>
      <c r="Q9" s="10"/>
      <c r="R9" s="10"/>
      <c r="S9" s="121"/>
      <c r="T9" s="13"/>
      <c r="U9" s="212"/>
      <c r="V9" s="53">
        <f>X4*2+X5*7+X6</f>
        <v>29.599999999999998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109"/>
      <c r="K10" s="10"/>
      <c r="L10" s="10"/>
      <c r="M10" s="109"/>
      <c r="N10" s="10"/>
      <c r="O10" s="10"/>
      <c r="P10" s="17"/>
      <c r="Q10" s="10"/>
      <c r="R10" s="10"/>
      <c r="S10" s="17"/>
      <c r="T10" s="13"/>
      <c r="U10" s="212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9"/>
      <c r="B11" s="80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217"/>
      <c r="V11" s="58">
        <f>V5*4+V7*9+V9*4</f>
        <v>764.4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12</v>
      </c>
      <c r="B12" s="210"/>
      <c r="C12" s="65" t="s">
        <v>81</v>
      </c>
      <c r="D12" s="66" t="s">
        <v>80</v>
      </c>
      <c r="E12" s="67"/>
      <c r="F12" s="68" t="s">
        <v>277</v>
      </c>
      <c r="G12" s="68" t="s">
        <v>246</v>
      </c>
      <c r="H12" s="68"/>
      <c r="I12" s="68" t="s">
        <v>278</v>
      </c>
      <c r="J12" s="69" t="s">
        <v>107</v>
      </c>
      <c r="K12" s="68"/>
      <c r="L12" s="68" t="s">
        <v>279</v>
      </c>
      <c r="M12" s="68" t="s">
        <v>230</v>
      </c>
      <c r="N12" s="68"/>
      <c r="O12" s="65" t="str">
        <f>菜單!E34</f>
        <v>深色蔬菜</v>
      </c>
      <c r="P12" s="65" t="s">
        <v>83</v>
      </c>
      <c r="Q12" s="65"/>
      <c r="R12" s="65" t="s">
        <v>280</v>
      </c>
      <c r="S12" s="65" t="s">
        <v>29</v>
      </c>
      <c r="T12" s="65"/>
      <c r="U12" s="211" t="s">
        <v>30</v>
      </c>
      <c r="V12" s="50" t="s">
        <v>6</v>
      </c>
      <c r="W12" s="51" t="s">
        <v>31</v>
      </c>
      <c r="X12" s="52">
        <v>5.7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216"/>
      <c r="C13" s="10" t="s">
        <v>93</v>
      </c>
      <c r="D13" s="13"/>
      <c r="E13" s="13">
        <v>70</v>
      </c>
      <c r="F13" s="10" t="s">
        <v>331</v>
      </c>
      <c r="G13" s="13"/>
      <c r="H13" s="13">
        <v>60</v>
      </c>
      <c r="I13" s="10" t="s">
        <v>73</v>
      </c>
      <c r="J13" s="13"/>
      <c r="K13" s="13">
        <v>10</v>
      </c>
      <c r="L13" s="10" t="s">
        <v>351</v>
      </c>
      <c r="M13" s="13"/>
      <c r="N13" s="13">
        <v>30</v>
      </c>
      <c r="O13" s="10" t="str">
        <f>O12</f>
        <v>深色蔬菜</v>
      </c>
      <c r="P13" s="10"/>
      <c r="Q13" s="10">
        <v>100</v>
      </c>
      <c r="R13" s="111" t="s">
        <v>353</v>
      </c>
      <c r="S13" s="112"/>
      <c r="T13" s="13">
        <v>20</v>
      </c>
      <c r="U13" s="212"/>
      <c r="V13" s="53">
        <f>X12*15+X14*5+10</f>
        <v>105</v>
      </c>
      <c r="W13" s="26" t="s">
        <v>32</v>
      </c>
      <c r="X13" s="54">
        <v>2.1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24</v>
      </c>
      <c r="B14" s="216"/>
      <c r="C14" s="10" t="s">
        <v>87</v>
      </c>
      <c r="D14" s="105"/>
      <c r="E14" s="13">
        <v>40</v>
      </c>
      <c r="F14" s="10"/>
      <c r="G14" s="13"/>
      <c r="H14" s="13"/>
      <c r="I14" s="10" t="s">
        <v>320</v>
      </c>
      <c r="J14" s="13" t="s">
        <v>301</v>
      </c>
      <c r="K14" s="13">
        <v>20</v>
      </c>
      <c r="L14" s="10" t="s">
        <v>352</v>
      </c>
      <c r="M14" s="13"/>
      <c r="N14" s="13">
        <v>10</v>
      </c>
      <c r="O14" s="10"/>
      <c r="P14" s="10"/>
      <c r="Q14" s="10"/>
      <c r="R14" s="10" t="s">
        <v>340</v>
      </c>
      <c r="S14" s="112"/>
      <c r="T14" s="13">
        <v>5</v>
      </c>
      <c r="U14" s="212"/>
      <c r="V14" s="55" t="s">
        <v>8</v>
      </c>
      <c r="W14" s="26" t="s">
        <v>33</v>
      </c>
      <c r="X14" s="54">
        <v>1.9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106</v>
      </c>
      <c r="B15" s="216"/>
      <c r="C15" s="17"/>
      <c r="D15" s="114"/>
      <c r="E15" s="12"/>
      <c r="F15" s="10"/>
      <c r="G15" s="13"/>
      <c r="H15" s="13"/>
      <c r="I15" s="10" t="s">
        <v>58</v>
      </c>
      <c r="J15" s="13"/>
      <c r="K15" s="13">
        <v>5</v>
      </c>
      <c r="L15" s="10" t="s">
        <v>58</v>
      </c>
      <c r="M15" s="13"/>
      <c r="N15" s="13">
        <v>10</v>
      </c>
      <c r="O15" s="10"/>
      <c r="P15" s="17"/>
      <c r="Q15" s="10"/>
      <c r="R15" s="10"/>
      <c r="S15" s="13"/>
      <c r="T15" s="13"/>
      <c r="U15" s="212"/>
      <c r="V15" s="53">
        <f>X13*5+X15*5</f>
        <v>23</v>
      </c>
      <c r="W15" s="26" t="s">
        <v>35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214" t="s">
        <v>40</v>
      </c>
      <c r="B16" s="216"/>
      <c r="C16" s="17"/>
      <c r="D16" s="20"/>
      <c r="E16" s="12"/>
      <c r="F16" s="10"/>
      <c r="G16" s="13"/>
      <c r="H16" s="13"/>
      <c r="I16" s="10" t="s">
        <v>86</v>
      </c>
      <c r="J16" s="121"/>
      <c r="K16" s="13">
        <v>3</v>
      </c>
      <c r="L16" s="10"/>
      <c r="M16" s="113"/>
      <c r="N16" s="13"/>
      <c r="O16" s="10"/>
      <c r="P16" s="17"/>
      <c r="Q16" s="10"/>
      <c r="R16" s="10"/>
      <c r="S16" s="13"/>
      <c r="T16" s="13"/>
      <c r="U16" s="212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214"/>
      <c r="B17" s="216"/>
      <c r="C17" s="17"/>
      <c r="D17" s="20"/>
      <c r="E17" s="12"/>
      <c r="F17" s="10"/>
      <c r="G17" s="17"/>
      <c r="H17" s="13"/>
      <c r="I17" s="10" t="s">
        <v>350</v>
      </c>
      <c r="J17" s="105"/>
      <c r="K17" s="13">
        <v>10</v>
      </c>
      <c r="L17" s="24"/>
      <c r="M17" s="25"/>
      <c r="N17" s="26"/>
      <c r="O17" s="10"/>
      <c r="P17" s="17"/>
      <c r="Q17" s="10"/>
      <c r="R17" s="10"/>
      <c r="S17" s="17"/>
      <c r="T17" s="13"/>
      <c r="U17" s="212"/>
      <c r="V17" s="53">
        <f>X12*2+X13*7+X14</f>
        <v>28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109"/>
      <c r="K18" s="10"/>
      <c r="L18" s="10"/>
      <c r="M18" s="109"/>
      <c r="N18" s="13"/>
      <c r="O18" s="10"/>
      <c r="P18" s="17"/>
      <c r="Q18" s="10"/>
      <c r="R18" s="10"/>
      <c r="S18" s="17"/>
      <c r="T18" s="13"/>
      <c r="U18" s="212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217"/>
      <c r="V19" s="58">
        <f>V13*4+V15*9+V17*4</f>
        <v>739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12</v>
      </c>
      <c r="B20" s="216"/>
      <c r="C20" s="65" t="s">
        <v>270</v>
      </c>
      <c r="D20" s="66" t="s">
        <v>240</v>
      </c>
      <c r="E20" s="67"/>
      <c r="F20" s="68" t="s">
        <v>281</v>
      </c>
      <c r="G20" s="68" t="s">
        <v>250</v>
      </c>
      <c r="H20" s="68"/>
      <c r="I20" s="68" t="s">
        <v>382</v>
      </c>
      <c r="J20" s="68" t="s">
        <v>379</v>
      </c>
      <c r="K20" s="68"/>
      <c r="L20" s="68" t="s">
        <v>282</v>
      </c>
      <c r="M20" s="68" t="s">
        <v>97</v>
      </c>
      <c r="N20" s="68"/>
      <c r="O20" s="65" t="str">
        <f>菜單!I34</f>
        <v>深色蔬菜</v>
      </c>
      <c r="P20" s="65" t="s">
        <v>83</v>
      </c>
      <c r="Q20" s="65"/>
      <c r="R20" s="65" t="s">
        <v>368</v>
      </c>
      <c r="S20" s="65" t="s">
        <v>84</v>
      </c>
      <c r="T20" s="65" t="s">
        <v>376</v>
      </c>
      <c r="U20" s="211" t="s">
        <v>30</v>
      </c>
      <c r="V20" s="50" t="s">
        <v>6</v>
      </c>
      <c r="W20" s="51" t="s">
        <v>31</v>
      </c>
      <c r="X20" s="52">
        <v>7.3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55</v>
      </c>
      <c r="B21" s="216"/>
      <c r="C21" s="10" t="s">
        <v>308</v>
      </c>
      <c r="D21" s="11"/>
      <c r="E21" s="12">
        <v>165</v>
      </c>
      <c r="F21" s="10" t="s">
        <v>59</v>
      </c>
      <c r="G21" s="105"/>
      <c r="H21" s="13">
        <v>60</v>
      </c>
      <c r="I21" s="10" t="s">
        <v>383</v>
      </c>
      <c r="J21" s="13" t="s">
        <v>420</v>
      </c>
      <c r="K21" s="13">
        <v>30</v>
      </c>
      <c r="L21" s="10" t="s">
        <v>320</v>
      </c>
      <c r="M21" s="105" t="s">
        <v>301</v>
      </c>
      <c r="N21" s="13">
        <v>35</v>
      </c>
      <c r="O21" s="10" t="str">
        <f>O20</f>
        <v>深色蔬菜</v>
      </c>
      <c r="P21" s="104"/>
      <c r="Q21" s="10">
        <v>100</v>
      </c>
      <c r="R21" s="111" t="s">
        <v>370</v>
      </c>
      <c r="S21" s="112"/>
      <c r="T21" s="13">
        <v>10</v>
      </c>
      <c r="U21" s="212"/>
      <c r="V21" s="53">
        <f>X20*15+X22*5+10</f>
        <v>125.5</v>
      </c>
      <c r="W21" s="26" t="s">
        <v>32</v>
      </c>
      <c r="X21" s="54">
        <v>3.2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25</v>
      </c>
      <c r="B22" s="216"/>
      <c r="C22" s="10" t="s">
        <v>72</v>
      </c>
      <c r="D22" s="13"/>
      <c r="E22" s="13">
        <v>15</v>
      </c>
      <c r="F22" s="10"/>
      <c r="G22" s="105"/>
      <c r="H22" s="13"/>
      <c r="I22" s="10"/>
      <c r="J22" s="13"/>
      <c r="K22" s="13"/>
      <c r="L22" s="10" t="s">
        <v>354</v>
      </c>
      <c r="M22" s="105" t="s">
        <v>315</v>
      </c>
      <c r="N22" s="13">
        <v>30</v>
      </c>
      <c r="O22" s="10"/>
      <c r="P22" s="10"/>
      <c r="Q22" s="10"/>
      <c r="R22" s="10" t="s">
        <v>371</v>
      </c>
      <c r="S22" s="112"/>
      <c r="T22" s="13">
        <v>20</v>
      </c>
      <c r="U22" s="212"/>
      <c r="V22" s="55" t="s">
        <v>8</v>
      </c>
      <c r="W22" s="26" t="s">
        <v>33</v>
      </c>
      <c r="X22" s="54">
        <v>1.2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216"/>
      <c r="C23" s="10" t="s">
        <v>86</v>
      </c>
      <c r="D23" s="11"/>
      <c r="E23" s="61">
        <v>5</v>
      </c>
      <c r="F23" s="10"/>
      <c r="G23" s="13"/>
      <c r="H23" s="13"/>
      <c r="I23" s="10"/>
      <c r="J23" s="13"/>
      <c r="K23" s="13"/>
      <c r="L23" s="10" t="s">
        <v>73</v>
      </c>
      <c r="M23" s="105"/>
      <c r="N23" s="13">
        <v>5</v>
      </c>
      <c r="O23" s="10"/>
      <c r="P23" s="17"/>
      <c r="Q23" s="10"/>
      <c r="R23" s="10"/>
      <c r="S23" s="13"/>
      <c r="T23" s="13"/>
      <c r="U23" s="212"/>
      <c r="V23" s="53">
        <f>X21*5+X23*5</f>
        <v>30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214" t="s">
        <v>41</v>
      </c>
      <c r="B24" s="216"/>
      <c r="C24" s="10" t="s">
        <v>58</v>
      </c>
      <c r="D24" s="11"/>
      <c r="E24" s="61">
        <v>5</v>
      </c>
      <c r="F24" s="10"/>
      <c r="G24" s="17"/>
      <c r="H24" s="13"/>
      <c r="I24" s="10"/>
      <c r="J24" s="109"/>
      <c r="K24" s="13"/>
      <c r="L24" s="10" t="s">
        <v>369</v>
      </c>
      <c r="M24" s="105"/>
      <c r="N24" s="13">
        <v>10</v>
      </c>
      <c r="O24" s="10"/>
      <c r="P24" s="17"/>
      <c r="Q24" s="10"/>
      <c r="R24" s="10"/>
      <c r="S24" s="17"/>
      <c r="T24" s="13"/>
      <c r="U24" s="212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214"/>
      <c r="B25" s="216"/>
      <c r="C25" s="10" t="s">
        <v>73</v>
      </c>
      <c r="D25" s="20"/>
      <c r="E25" s="61">
        <v>5</v>
      </c>
      <c r="F25" s="10"/>
      <c r="G25" s="17"/>
      <c r="H25" s="13"/>
      <c r="I25" s="10"/>
      <c r="J25" s="109"/>
      <c r="K25" s="13"/>
      <c r="L25" s="10"/>
      <c r="M25" s="105"/>
      <c r="N25" s="13"/>
      <c r="O25" s="10"/>
      <c r="P25" s="17"/>
      <c r="Q25" s="10"/>
      <c r="R25" s="10"/>
      <c r="S25" s="17"/>
      <c r="T25" s="13"/>
      <c r="U25" s="212"/>
      <c r="V25" s="53">
        <f>X20*2+X21*7+X22</f>
        <v>38.200000000000003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109"/>
      <c r="K26" s="10"/>
      <c r="L26" s="10"/>
      <c r="M26" s="119"/>
      <c r="N26" s="10"/>
      <c r="O26" s="10"/>
      <c r="P26" s="17"/>
      <c r="Q26" s="10"/>
      <c r="R26" s="10"/>
      <c r="S26" s="17"/>
      <c r="T26" s="13"/>
      <c r="U26" s="212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217"/>
      <c r="V27" s="58">
        <f>V21*4+V23*9+V25*4</f>
        <v>924.8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12</v>
      </c>
      <c r="B28" s="216"/>
      <c r="C28" s="65" t="s">
        <v>271</v>
      </c>
      <c r="D28" s="66" t="s">
        <v>80</v>
      </c>
      <c r="E28" s="67"/>
      <c r="F28" s="65" t="s">
        <v>283</v>
      </c>
      <c r="G28" s="65" t="s">
        <v>84</v>
      </c>
      <c r="H28" s="65"/>
      <c r="I28" s="68" t="s">
        <v>285</v>
      </c>
      <c r="J28" s="68" t="s">
        <v>111</v>
      </c>
      <c r="K28" s="68"/>
      <c r="L28" s="68" t="s">
        <v>286</v>
      </c>
      <c r="M28" s="69" t="s">
        <v>230</v>
      </c>
      <c r="N28" s="68"/>
      <c r="O28" s="68" t="str">
        <f>菜單!M34</f>
        <v>深色蔬菜</v>
      </c>
      <c r="P28" s="68"/>
      <c r="Q28" s="68"/>
      <c r="R28" s="65" t="s">
        <v>287</v>
      </c>
      <c r="S28" s="65" t="s">
        <v>99</v>
      </c>
      <c r="T28" s="65"/>
      <c r="U28" s="211" t="s">
        <v>30</v>
      </c>
      <c r="V28" s="50" t="s">
        <v>6</v>
      </c>
      <c r="W28" s="51" t="s">
        <v>31</v>
      </c>
      <c r="X28" s="52">
        <v>6.6</v>
      </c>
      <c r="Y28" s="106" t="s">
        <v>76</v>
      </c>
      <c r="Z28" s="106" t="s">
        <v>77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216"/>
      <c r="C29" s="10" t="s">
        <v>93</v>
      </c>
      <c r="D29" s="13"/>
      <c r="E29" s="13">
        <v>70</v>
      </c>
      <c r="F29" s="10" t="s">
        <v>73</v>
      </c>
      <c r="G29" s="112"/>
      <c r="H29" s="13">
        <v>55</v>
      </c>
      <c r="I29" s="10" t="s">
        <v>284</v>
      </c>
      <c r="J29" s="13" t="s">
        <v>313</v>
      </c>
      <c r="K29" s="13">
        <v>30</v>
      </c>
      <c r="L29" s="10" t="s">
        <v>309</v>
      </c>
      <c r="M29" s="13"/>
      <c r="N29" s="13">
        <v>30</v>
      </c>
      <c r="O29" s="10" t="str">
        <f>O28</f>
        <v>深色蔬菜</v>
      </c>
      <c r="P29" s="10"/>
      <c r="Q29" s="10">
        <v>100</v>
      </c>
      <c r="R29" s="111" t="s">
        <v>321</v>
      </c>
      <c r="S29" s="112"/>
      <c r="T29" s="13">
        <v>10</v>
      </c>
      <c r="U29" s="212"/>
      <c r="V29" s="53">
        <f>X28*15+X30*5+10</f>
        <v>117.5</v>
      </c>
      <c r="W29" s="26" t="s">
        <v>32</v>
      </c>
      <c r="X29" s="54">
        <v>2.6</v>
      </c>
      <c r="Y29" s="106">
        <f>V31*9/V35*100</f>
        <v>27.587450414713309</v>
      </c>
      <c r="Z29" s="106">
        <f>V33*4/V35*100</f>
        <v>15.915374444043756</v>
      </c>
      <c r="AA29" s="3">
        <f>Z29*2</f>
        <v>31.830748888087513</v>
      </c>
      <c r="AB29" s="3"/>
      <c r="AC29" s="3">
        <f>Z29*15</f>
        <v>238.73061666065635</v>
      </c>
      <c r="AD29" s="3">
        <f>AA29*4+AC29*4</f>
        <v>1082.2454621949755</v>
      </c>
    </row>
    <row r="30" spans="1:30" ht="13.5" customHeight="1">
      <c r="A30" s="23">
        <v>26</v>
      </c>
      <c r="B30" s="216"/>
      <c r="C30" s="10" t="s">
        <v>355</v>
      </c>
      <c r="D30" s="105"/>
      <c r="E30" s="13">
        <v>40</v>
      </c>
      <c r="F30" s="10" t="s">
        <v>302</v>
      </c>
      <c r="G30" s="112"/>
      <c r="H30" s="13">
        <v>30</v>
      </c>
      <c r="I30" s="10"/>
      <c r="J30" s="17"/>
      <c r="K30" s="13"/>
      <c r="L30" s="10" t="s">
        <v>310</v>
      </c>
      <c r="M30" s="13"/>
      <c r="N30" s="13">
        <v>10</v>
      </c>
      <c r="O30" s="10"/>
      <c r="P30" s="10"/>
      <c r="Q30" s="10"/>
      <c r="R30" s="10" t="s">
        <v>356</v>
      </c>
      <c r="S30" s="112"/>
      <c r="T30" s="13">
        <v>5</v>
      </c>
      <c r="U30" s="212"/>
      <c r="V30" s="55" t="s">
        <v>8</v>
      </c>
      <c r="W30" s="26" t="s">
        <v>33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216"/>
      <c r="C31" s="17"/>
      <c r="D31" s="20"/>
      <c r="E31" s="12"/>
      <c r="F31" s="10" t="s">
        <v>58</v>
      </c>
      <c r="G31" s="113"/>
      <c r="H31" s="13">
        <v>15</v>
      </c>
      <c r="I31" s="10"/>
      <c r="J31" s="13"/>
      <c r="K31" s="13"/>
      <c r="L31" s="10" t="s">
        <v>73</v>
      </c>
      <c r="M31" s="13"/>
      <c r="N31" s="13">
        <v>10</v>
      </c>
      <c r="O31" s="10"/>
      <c r="P31" s="17"/>
      <c r="Q31" s="10"/>
      <c r="R31" s="10"/>
      <c r="S31" s="13"/>
      <c r="T31" s="13"/>
      <c r="U31" s="212"/>
      <c r="V31" s="53">
        <f>X29*5+X31*5</f>
        <v>25.5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214" t="s">
        <v>42</v>
      </c>
      <c r="B32" s="216"/>
      <c r="C32" s="17"/>
      <c r="D32" s="20"/>
      <c r="E32" s="12"/>
      <c r="F32" s="10"/>
      <c r="G32" s="17"/>
      <c r="H32" s="13"/>
      <c r="I32" s="24"/>
      <c r="J32" s="25"/>
      <c r="K32" s="26"/>
      <c r="L32" s="10" t="s">
        <v>58</v>
      </c>
      <c r="M32" s="13"/>
      <c r="N32" s="13">
        <v>5</v>
      </c>
      <c r="O32" s="10"/>
      <c r="P32" s="17"/>
      <c r="Q32" s="10"/>
      <c r="R32" s="10"/>
      <c r="S32" s="13"/>
      <c r="T32" s="13"/>
      <c r="U32" s="212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214"/>
      <c r="B33" s="216"/>
      <c r="C33" s="17"/>
      <c r="D33" s="20"/>
      <c r="E33" s="12"/>
      <c r="F33" s="10"/>
      <c r="G33" s="17"/>
      <c r="H33" s="13"/>
      <c r="I33" s="24"/>
      <c r="J33" s="25"/>
      <c r="K33" s="26"/>
      <c r="L33" s="24" t="s">
        <v>70</v>
      </c>
      <c r="M33" s="25"/>
      <c r="N33" s="26">
        <v>5</v>
      </c>
      <c r="O33" s="10"/>
      <c r="P33" s="17"/>
      <c r="Q33" s="10"/>
      <c r="R33" s="10"/>
      <c r="S33" s="17"/>
      <c r="T33" s="13"/>
      <c r="U33" s="212"/>
      <c r="V33" s="53">
        <f>X28*2+X29*7+X30</f>
        <v>33.1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24"/>
      <c r="J34" s="25"/>
      <c r="K34" s="26"/>
      <c r="L34" s="10"/>
      <c r="M34" s="109"/>
      <c r="N34" s="10"/>
      <c r="O34" s="10"/>
      <c r="P34" s="17"/>
      <c r="Q34" s="10"/>
      <c r="R34" s="10"/>
      <c r="S34" s="17"/>
      <c r="T34" s="13"/>
      <c r="U34" s="212"/>
      <c r="V34" s="55" t="s">
        <v>11</v>
      </c>
      <c r="W34" s="24"/>
      <c r="X34" s="54"/>
      <c r="Y34" s="107" t="s">
        <v>74</v>
      </c>
      <c r="Z34" s="107" t="s">
        <v>75</v>
      </c>
      <c r="AA34" s="2">
        <f>SUM(AA29:AA33)</f>
        <v>31.830748888087513</v>
      </c>
      <c r="AB34" s="2">
        <f>SUM(AB29:AB33)</f>
        <v>0</v>
      </c>
      <c r="AC34" s="2">
        <f>SUM(AC29:AC33)</f>
        <v>238.73061666065635</v>
      </c>
      <c r="AD34" s="2">
        <f>AA34*4+AB34*9+AC34*4</f>
        <v>1082.2454621949755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217"/>
      <c r="V35" s="58">
        <f>V29*4+V31*9+V33*4</f>
        <v>831.9</v>
      </c>
      <c r="W35" s="59"/>
      <c r="X35" s="60"/>
      <c r="Y35" s="108">
        <f>B35+E35+H35+K35+N35+Q35</f>
        <v>0</v>
      </c>
      <c r="Z35" s="108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12</v>
      </c>
      <c r="B36" s="208"/>
      <c r="C36" s="65" t="s">
        <v>213</v>
      </c>
      <c r="D36" s="66" t="s">
        <v>238</v>
      </c>
      <c r="E36" s="67"/>
      <c r="F36" s="68" t="s">
        <v>288</v>
      </c>
      <c r="G36" s="68" t="s">
        <v>250</v>
      </c>
      <c r="H36" s="68"/>
      <c r="I36" s="65" t="s">
        <v>289</v>
      </c>
      <c r="J36" s="65" t="s">
        <v>230</v>
      </c>
      <c r="K36" s="65"/>
      <c r="L36" s="68" t="s">
        <v>290</v>
      </c>
      <c r="M36" s="68" t="s">
        <v>84</v>
      </c>
      <c r="N36" s="68"/>
      <c r="O36" s="65" t="str">
        <f>菜單!Q34</f>
        <v>淺色蔬菜</v>
      </c>
      <c r="P36" s="65" t="s">
        <v>83</v>
      </c>
      <c r="Q36" s="65"/>
      <c r="R36" s="68" t="s">
        <v>291</v>
      </c>
      <c r="S36" s="68" t="s">
        <v>60</v>
      </c>
      <c r="T36" s="68"/>
      <c r="U36" s="211" t="s">
        <v>30</v>
      </c>
      <c r="V36" s="50" t="s">
        <v>6</v>
      </c>
      <c r="W36" s="51" t="s">
        <v>31</v>
      </c>
      <c r="X36" s="52">
        <v>5.9</v>
      </c>
      <c r="Y36" s="106" t="s">
        <v>76</v>
      </c>
      <c r="Z36" s="106" t="s">
        <v>77</v>
      </c>
    </row>
    <row r="37" spans="1:30" ht="13.5" customHeight="1">
      <c r="A37" s="23" t="s">
        <v>7</v>
      </c>
      <c r="B37" s="209"/>
      <c r="C37" s="10" t="s">
        <v>93</v>
      </c>
      <c r="D37" s="11"/>
      <c r="E37" s="61">
        <v>110</v>
      </c>
      <c r="F37" s="10" t="s">
        <v>299</v>
      </c>
      <c r="G37" s="105"/>
      <c r="H37" s="13">
        <v>60</v>
      </c>
      <c r="I37" s="10" t="s">
        <v>72</v>
      </c>
      <c r="J37" s="112"/>
      <c r="K37" s="13">
        <v>30</v>
      </c>
      <c r="L37" s="10" t="s">
        <v>357</v>
      </c>
      <c r="M37" s="105"/>
      <c r="N37" s="13">
        <v>30</v>
      </c>
      <c r="O37" s="10" t="str">
        <f>O36</f>
        <v>淺色蔬菜</v>
      </c>
      <c r="P37" s="10"/>
      <c r="Q37" s="10">
        <v>100</v>
      </c>
      <c r="R37" s="10" t="s">
        <v>304</v>
      </c>
      <c r="S37" s="13"/>
      <c r="T37" s="13">
        <v>30</v>
      </c>
      <c r="U37" s="212"/>
      <c r="V37" s="53">
        <f>X36*15+X38*5+10</f>
        <v>107</v>
      </c>
      <c r="W37" s="26" t="s">
        <v>32</v>
      </c>
      <c r="X37" s="54">
        <v>3</v>
      </c>
      <c r="Y37" s="106">
        <f>V39*9/V43*100</f>
        <v>31.559854897218862</v>
      </c>
      <c r="Z37" s="106">
        <f>V41*4/V43*100</f>
        <v>16.686819830713421</v>
      </c>
    </row>
    <row r="38" spans="1:30" ht="13.5" customHeight="1">
      <c r="A38" s="23">
        <v>27</v>
      </c>
      <c r="B38" s="209"/>
      <c r="C38" s="10"/>
      <c r="D38" s="11"/>
      <c r="E38" s="61"/>
      <c r="F38" s="10"/>
      <c r="G38" s="105"/>
      <c r="H38" s="13"/>
      <c r="I38" s="10" t="s">
        <v>299</v>
      </c>
      <c r="J38" s="104"/>
      <c r="K38" s="13">
        <v>10</v>
      </c>
      <c r="L38" s="10" t="s">
        <v>300</v>
      </c>
      <c r="M38" s="110" t="s">
        <v>301</v>
      </c>
      <c r="N38" s="13">
        <v>10</v>
      </c>
      <c r="O38" s="10"/>
      <c r="P38" s="10"/>
      <c r="Q38" s="10"/>
      <c r="R38" s="10" t="s">
        <v>305</v>
      </c>
      <c r="S38" s="105"/>
      <c r="T38" s="13">
        <v>5</v>
      </c>
      <c r="U38" s="212"/>
      <c r="V38" s="55" t="s">
        <v>8</v>
      </c>
      <c r="W38" s="26" t="s">
        <v>33</v>
      </c>
      <c r="X38" s="54">
        <v>1.7</v>
      </c>
      <c r="Y38" s="42"/>
      <c r="Z38" s="42"/>
    </row>
    <row r="39" spans="1:30" ht="13.5" customHeight="1">
      <c r="A39" s="23" t="s">
        <v>9</v>
      </c>
      <c r="B39" s="209"/>
      <c r="C39" s="10"/>
      <c r="D39" s="11"/>
      <c r="E39" s="61"/>
      <c r="F39" s="10"/>
      <c r="G39" s="13"/>
      <c r="H39" s="13"/>
      <c r="I39" s="10" t="s">
        <v>58</v>
      </c>
      <c r="J39" s="105"/>
      <c r="K39" s="13">
        <v>5</v>
      </c>
      <c r="L39" s="10" t="s">
        <v>71</v>
      </c>
      <c r="M39" s="105"/>
      <c r="N39" s="13">
        <v>20</v>
      </c>
      <c r="O39" s="10"/>
      <c r="P39" s="17"/>
      <c r="Q39" s="10"/>
      <c r="R39" s="10"/>
      <c r="S39" s="13"/>
      <c r="T39" s="13"/>
      <c r="U39" s="212"/>
      <c r="V39" s="53">
        <f>X37*5+X39*5</f>
        <v>29</v>
      </c>
      <c r="W39" s="26" t="s">
        <v>35</v>
      </c>
      <c r="X39" s="54">
        <v>2.8</v>
      </c>
      <c r="Y39" s="42"/>
      <c r="Z39" s="42"/>
    </row>
    <row r="40" spans="1:30" ht="13.5" customHeight="1">
      <c r="A40" s="214" t="s">
        <v>43</v>
      </c>
      <c r="B40" s="209"/>
      <c r="C40" s="10"/>
      <c r="D40" s="105"/>
      <c r="E40" s="13"/>
      <c r="F40" s="10"/>
      <c r="G40" s="17"/>
      <c r="H40" s="13"/>
      <c r="I40" s="10"/>
      <c r="J40" s="105"/>
      <c r="K40" s="13"/>
      <c r="L40" s="10"/>
      <c r="M40" s="119"/>
      <c r="N40" s="13"/>
      <c r="O40" s="10"/>
      <c r="P40" s="17"/>
      <c r="Q40" s="10"/>
      <c r="R40" s="10"/>
      <c r="S40" s="17"/>
      <c r="T40" s="13"/>
      <c r="U40" s="212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215"/>
      <c r="B41" s="210"/>
      <c r="C41" s="10"/>
      <c r="D41" s="20"/>
      <c r="E41" s="61"/>
      <c r="F41" s="10"/>
      <c r="G41" s="17"/>
      <c r="H41" s="13"/>
      <c r="I41" s="10"/>
      <c r="J41" s="105"/>
      <c r="K41" s="13"/>
      <c r="L41" s="10"/>
      <c r="M41" s="113"/>
      <c r="N41" s="13"/>
      <c r="O41" s="10"/>
      <c r="P41" s="17"/>
      <c r="Q41" s="10"/>
      <c r="R41" s="10"/>
      <c r="S41" s="17"/>
      <c r="T41" s="13"/>
      <c r="U41" s="212"/>
      <c r="V41" s="53">
        <f>X36*2+X37*7+X38</f>
        <v>34.5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109"/>
      <c r="K42" s="13"/>
      <c r="L42" s="10"/>
      <c r="M42" s="109"/>
      <c r="N42" s="13"/>
      <c r="O42" s="10"/>
      <c r="P42" s="17"/>
      <c r="Q42" s="10"/>
      <c r="R42" s="10"/>
      <c r="S42" s="17"/>
      <c r="T42" s="13"/>
      <c r="U42" s="212"/>
      <c r="V42" s="55" t="s">
        <v>11</v>
      </c>
      <c r="W42" s="24"/>
      <c r="X42" s="54"/>
      <c r="Y42" s="107" t="s">
        <v>74</v>
      </c>
      <c r="Z42" s="107" t="s">
        <v>75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213"/>
      <c r="V43" s="62">
        <f>V37*4+V39*9+V41*4</f>
        <v>827</v>
      </c>
      <c r="W43" s="63"/>
      <c r="X43" s="64"/>
      <c r="Y43" s="108">
        <f>B43+E43+H43+K43+N43+Q43</f>
        <v>0</v>
      </c>
      <c r="Z43" s="108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sqref="A1:X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218" t="s">
        <v>527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12</v>
      </c>
      <c r="B4" s="208"/>
      <c r="C4" s="65" t="s">
        <v>79</v>
      </c>
      <c r="D4" s="66" t="s">
        <v>80</v>
      </c>
      <c r="E4" s="67"/>
      <c r="F4" s="68" t="s">
        <v>293</v>
      </c>
      <c r="G4" s="68" t="s">
        <v>107</v>
      </c>
      <c r="H4" s="68"/>
      <c r="I4" s="68" t="s">
        <v>294</v>
      </c>
      <c r="J4" s="68" t="s">
        <v>215</v>
      </c>
      <c r="K4" s="68"/>
      <c r="L4" s="68" t="s">
        <v>364</v>
      </c>
      <c r="M4" s="68" t="s">
        <v>60</v>
      </c>
      <c r="N4" s="68"/>
      <c r="O4" s="65" t="str">
        <f>菜單!A43</f>
        <v>深色蔬菜</v>
      </c>
      <c r="P4" s="65" t="s">
        <v>83</v>
      </c>
      <c r="Q4" s="65"/>
      <c r="R4" s="68" t="s">
        <v>295</v>
      </c>
      <c r="S4" s="68" t="s">
        <v>29</v>
      </c>
      <c r="T4" s="68"/>
      <c r="U4" s="211" t="s">
        <v>30</v>
      </c>
      <c r="V4" s="50" t="s">
        <v>6</v>
      </c>
      <c r="W4" s="51" t="s">
        <v>31</v>
      </c>
      <c r="X4" s="52">
        <v>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209"/>
      <c r="C5" s="10" t="s">
        <v>93</v>
      </c>
      <c r="D5" s="11"/>
      <c r="E5" s="12">
        <v>110</v>
      </c>
      <c r="F5" s="10" t="s">
        <v>73</v>
      </c>
      <c r="G5" s="13"/>
      <c r="H5" s="13">
        <v>50</v>
      </c>
      <c r="I5" s="10" t="s">
        <v>302</v>
      </c>
      <c r="J5" s="13"/>
      <c r="K5" s="13">
        <v>30</v>
      </c>
      <c r="L5" s="10" t="s">
        <v>71</v>
      </c>
      <c r="M5" s="13"/>
      <c r="N5" s="13">
        <v>10</v>
      </c>
      <c r="O5" s="10" t="str">
        <f>O4</f>
        <v>深色蔬菜</v>
      </c>
      <c r="P5" s="104"/>
      <c r="Q5" s="10">
        <v>100</v>
      </c>
      <c r="R5" s="10" t="s">
        <v>358</v>
      </c>
      <c r="S5" s="112"/>
      <c r="T5" s="13">
        <v>10</v>
      </c>
      <c r="U5" s="212"/>
      <c r="V5" s="53">
        <f>X4*15+X6*5+10</f>
        <v>109</v>
      </c>
      <c r="W5" s="26" t="s">
        <v>32</v>
      </c>
      <c r="X5" s="54">
        <v>2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30</v>
      </c>
      <c r="B6" s="209"/>
      <c r="C6" s="10"/>
      <c r="D6" s="13"/>
      <c r="E6" s="13"/>
      <c r="F6" s="10" t="s">
        <v>70</v>
      </c>
      <c r="G6" s="13"/>
      <c r="H6" s="13">
        <v>20</v>
      </c>
      <c r="I6" s="10" t="s">
        <v>86</v>
      </c>
      <c r="J6" s="121"/>
      <c r="K6" s="13">
        <v>2</v>
      </c>
      <c r="L6" s="10" t="s">
        <v>96</v>
      </c>
      <c r="M6" s="119"/>
      <c r="N6" s="13">
        <v>10</v>
      </c>
      <c r="O6" s="10"/>
      <c r="P6" s="10"/>
      <c r="Q6" s="10"/>
      <c r="R6" s="10" t="s">
        <v>307</v>
      </c>
      <c r="S6" s="112"/>
      <c r="T6" s="13">
        <v>3</v>
      </c>
      <c r="U6" s="212"/>
      <c r="V6" s="55" t="s">
        <v>8</v>
      </c>
      <c r="W6" s="26" t="s">
        <v>33</v>
      </c>
      <c r="X6" s="54">
        <v>1.8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209"/>
      <c r="C7" s="10"/>
      <c r="D7" s="11"/>
      <c r="E7" s="61"/>
      <c r="F7" s="10" t="s">
        <v>58</v>
      </c>
      <c r="G7" s="13"/>
      <c r="H7" s="13">
        <v>5</v>
      </c>
      <c r="I7" s="10" t="s">
        <v>72</v>
      </c>
      <c r="J7" s="13"/>
      <c r="K7" s="13">
        <v>10</v>
      </c>
      <c r="L7" s="10" t="s">
        <v>58</v>
      </c>
      <c r="M7" s="121"/>
      <c r="N7" s="13">
        <v>25</v>
      </c>
      <c r="O7" s="10"/>
      <c r="P7" s="17"/>
      <c r="Q7" s="10"/>
      <c r="R7" s="10"/>
      <c r="S7" s="105"/>
      <c r="T7" s="13"/>
      <c r="U7" s="212"/>
      <c r="V7" s="53">
        <f>X5*5+X7*5</f>
        <v>22.5</v>
      </c>
      <c r="W7" s="26" t="s">
        <v>35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214" t="s">
        <v>36</v>
      </c>
      <c r="B8" s="209"/>
      <c r="C8" s="10"/>
      <c r="D8" s="11"/>
      <c r="E8" s="61"/>
      <c r="F8" s="10"/>
      <c r="G8" s="17"/>
      <c r="H8" s="13"/>
      <c r="I8" s="10" t="s">
        <v>70</v>
      </c>
      <c r="J8" s="121"/>
      <c r="K8" s="13">
        <v>10</v>
      </c>
      <c r="L8" s="10"/>
      <c r="M8" s="119"/>
      <c r="N8" s="13"/>
      <c r="O8" s="10"/>
      <c r="P8" s="17"/>
      <c r="Q8" s="10"/>
      <c r="R8" s="10"/>
      <c r="S8" s="17"/>
      <c r="T8" s="13"/>
      <c r="U8" s="212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215"/>
      <c r="B9" s="210"/>
      <c r="C9" s="10"/>
      <c r="D9" s="20"/>
      <c r="E9" s="61"/>
      <c r="F9" s="10"/>
      <c r="G9" s="13"/>
      <c r="H9" s="13"/>
      <c r="I9" s="10" t="s">
        <v>58</v>
      </c>
      <c r="J9" s="113"/>
      <c r="K9" s="13">
        <v>5</v>
      </c>
      <c r="L9" s="24"/>
      <c r="M9" s="25"/>
      <c r="N9" s="26"/>
      <c r="O9" s="10"/>
      <c r="P9" s="17"/>
      <c r="Q9" s="10"/>
      <c r="R9" s="10"/>
      <c r="S9" s="17"/>
      <c r="T9" s="13"/>
      <c r="U9" s="212"/>
      <c r="V9" s="53">
        <f>X4*2+X5*7+X6</f>
        <v>27.8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3"/>
      <c r="H10" s="13"/>
      <c r="I10" s="10" t="s">
        <v>303</v>
      </c>
      <c r="J10" s="109"/>
      <c r="K10" s="13">
        <v>10</v>
      </c>
      <c r="L10" s="10"/>
      <c r="M10" s="109"/>
      <c r="N10" s="10"/>
      <c r="O10" s="10"/>
      <c r="P10" s="17"/>
      <c r="Q10" s="10"/>
      <c r="R10" s="10"/>
      <c r="S10" s="17"/>
      <c r="T10" s="13"/>
      <c r="U10" s="212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9"/>
      <c r="B11" s="80"/>
      <c r="C11" s="70"/>
      <c r="D11" s="71"/>
      <c r="E11" s="72"/>
      <c r="F11" s="73"/>
      <c r="G11" s="13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217"/>
      <c r="V11" s="58">
        <f>V5*4+V7*9+V9*4</f>
        <v>749.7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12</v>
      </c>
      <c r="B12" s="210"/>
      <c r="C12" s="65" t="s">
        <v>292</v>
      </c>
      <c r="D12" s="65" t="s">
        <v>85</v>
      </c>
      <c r="E12" s="65"/>
      <c r="F12" s="65" t="s">
        <v>415</v>
      </c>
      <c r="G12" s="65" t="s">
        <v>398</v>
      </c>
      <c r="H12" s="65"/>
      <c r="I12" s="68" t="s">
        <v>416</v>
      </c>
      <c r="J12" s="68" t="s">
        <v>400</v>
      </c>
      <c r="K12" s="68"/>
      <c r="L12" s="65" t="s">
        <v>297</v>
      </c>
      <c r="M12" s="65" t="s">
        <v>110</v>
      </c>
      <c r="N12" s="65"/>
      <c r="O12" s="65" t="str">
        <f>菜單!E43</f>
        <v>深色蔬菜</v>
      </c>
      <c r="P12" s="65" t="s">
        <v>83</v>
      </c>
      <c r="Q12" s="65"/>
      <c r="R12" s="68" t="s">
        <v>296</v>
      </c>
      <c r="S12" s="68" t="s">
        <v>29</v>
      </c>
      <c r="T12" s="68" t="s">
        <v>360</v>
      </c>
      <c r="U12" s="211" t="s">
        <v>30</v>
      </c>
      <c r="V12" s="50" t="s">
        <v>6</v>
      </c>
      <c r="W12" s="51" t="s">
        <v>31</v>
      </c>
      <c r="X12" s="52">
        <v>5.8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216"/>
      <c r="C13" s="10" t="s">
        <v>93</v>
      </c>
      <c r="D13" s="13"/>
      <c r="E13" s="13">
        <v>70</v>
      </c>
      <c r="F13" s="10" t="s">
        <v>299</v>
      </c>
      <c r="G13" s="26"/>
      <c r="H13" s="26">
        <v>60</v>
      </c>
      <c r="I13" s="10" t="s">
        <v>416</v>
      </c>
      <c r="J13" s="13"/>
      <c r="K13" s="13">
        <v>30</v>
      </c>
      <c r="L13" s="10" t="s">
        <v>304</v>
      </c>
      <c r="M13" s="13"/>
      <c r="N13" s="13">
        <v>30</v>
      </c>
      <c r="O13" s="10" t="str">
        <f>O12</f>
        <v>深色蔬菜</v>
      </c>
      <c r="P13" s="10"/>
      <c r="Q13" s="10">
        <v>100</v>
      </c>
      <c r="R13" s="10" t="s">
        <v>359</v>
      </c>
      <c r="S13" s="112"/>
      <c r="T13" s="13">
        <v>20</v>
      </c>
      <c r="U13" s="212"/>
      <c r="V13" s="53">
        <f>X12*15+X14*5+10</f>
        <v>105.5</v>
      </c>
      <c r="W13" s="26" t="s">
        <v>32</v>
      </c>
      <c r="X13" s="54">
        <v>2.6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31</v>
      </c>
      <c r="B14" s="216"/>
      <c r="C14" s="10" t="s">
        <v>334</v>
      </c>
      <c r="D14" s="13"/>
      <c r="E14" s="13">
        <v>40</v>
      </c>
      <c r="F14" s="10"/>
      <c r="G14" s="13"/>
      <c r="H14" s="13"/>
      <c r="I14" s="10"/>
      <c r="J14" s="13"/>
      <c r="K14" s="13"/>
      <c r="L14" s="10" t="s">
        <v>58</v>
      </c>
      <c r="M14" s="13"/>
      <c r="N14" s="13">
        <v>10</v>
      </c>
      <c r="O14" s="10"/>
      <c r="P14" s="10"/>
      <c r="Q14" s="10"/>
      <c r="R14" s="10" t="s">
        <v>96</v>
      </c>
      <c r="S14" s="112"/>
      <c r="T14" s="13">
        <v>3</v>
      </c>
      <c r="U14" s="212"/>
      <c r="V14" s="55" t="s">
        <v>8</v>
      </c>
      <c r="W14" s="26" t="s">
        <v>33</v>
      </c>
      <c r="X14" s="54">
        <v>1.7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216"/>
      <c r="C15" s="17"/>
      <c r="D15" s="110"/>
      <c r="E15" s="12"/>
      <c r="F15" s="10"/>
      <c r="G15" s="13"/>
      <c r="H15" s="13"/>
      <c r="I15" s="10"/>
      <c r="J15" s="13"/>
      <c r="K15" s="13"/>
      <c r="L15" s="10" t="s">
        <v>361</v>
      </c>
      <c r="M15" s="13"/>
      <c r="N15" s="13">
        <v>15</v>
      </c>
      <c r="O15" s="10"/>
      <c r="P15" s="17"/>
      <c r="Q15" s="10"/>
      <c r="R15" s="10" t="s">
        <v>58</v>
      </c>
      <c r="S15" s="112"/>
      <c r="T15" s="13">
        <v>5</v>
      </c>
      <c r="U15" s="212"/>
      <c r="V15" s="53">
        <f>X13*5+X15*5</f>
        <v>26.5</v>
      </c>
      <c r="W15" s="26" t="s">
        <v>35</v>
      </c>
      <c r="X15" s="54">
        <v>2.7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214" t="s">
        <v>40</v>
      </c>
      <c r="B16" s="216"/>
      <c r="C16" s="17"/>
      <c r="D16" s="20"/>
      <c r="E16" s="12"/>
      <c r="F16" s="10"/>
      <c r="G16" s="17"/>
      <c r="H16" s="13"/>
      <c r="I16" s="10"/>
      <c r="J16" s="119"/>
      <c r="K16" s="13"/>
      <c r="L16" s="10"/>
      <c r="M16" s="13"/>
      <c r="N16" s="13"/>
      <c r="O16" s="10"/>
      <c r="P16" s="17"/>
      <c r="Q16" s="10"/>
      <c r="R16" s="10" t="s">
        <v>300</v>
      </c>
      <c r="S16" s="13" t="s">
        <v>301</v>
      </c>
      <c r="T16" s="13">
        <v>20</v>
      </c>
      <c r="U16" s="212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214"/>
      <c r="B17" s="216"/>
      <c r="C17" s="17"/>
      <c r="D17" s="20"/>
      <c r="E17" s="12"/>
      <c r="F17" s="10"/>
      <c r="G17" s="17"/>
      <c r="H17" s="13"/>
      <c r="I17" s="10"/>
      <c r="J17" s="115"/>
      <c r="K17" s="13"/>
      <c r="L17" s="24"/>
      <c r="M17" s="25"/>
      <c r="N17" s="26"/>
      <c r="O17" s="10"/>
      <c r="P17" s="17"/>
      <c r="Q17" s="10"/>
      <c r="R17" s="10" t="s">
        <v>71</v>
      </c>
      <c r="S17" s="105"/>
      <c r="T17" s="13">
        <v>5</v>
      </c>
      <c r="U17" s="212"/>
      <c r="V17" s="53">
        <f>X12*2+X13*7+X14</f>
        <v>31.499999999999996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109"/>
      <c r="K18" s="10"/>
      <c r="L18" s="10"/>
      <c r="M18" s="109"/>
      <c r="N18" s="13"/>
      <c r="O18" s="10"/>
      <c r="P18" s="17"/>
      <c r="Q18" s="10"/>
      <c r="R18" s="10"/>
      <c r="S18" s="17"/>
      <c r="T18" s="13"/>
      <c r="U18" s="212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217"/>
      <c r="V19" s="58">
        <f>V13*4+V15*9+V17*4</f>
        <v>786.5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/>
      <c r="B20" s="216"/>
      <c r="C20" s="65"/>
      <c r="D20" s="66"/>
      <c r="E20" s="67"/>
      <c r="F20" s="68"/>
      <c r="G20" s="68"/>
      <c r="H20" s="68"/>
      <c r="I20" s="68"/>
      <c r="J20" s="68"/>
      <c r="K20" s="68"/>
      <c r="L20" s="65"/>
      <c r="M20" s="65"/>
      <c r="N20" s="65"/>
      <c r="O20" s="65"/>
      <c r="P20" s="65"/>
      <c r="Q20" s="65"/>
      <c r="R20" s="65"/>
      <c r="S20" s="65"/>
      <c r="T20" s="65"/>
      <c r="U20" s="211" t="s">
        <v>30</v>
      </c>
      <c r="V20" s="50" t="s">
        <v>6</v>
      </c>
      <c r="W20" s="51" t="s">
        <v>31</v>
      </c>
      <c r="X20" s="52"/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55</v>
      </c>
      <c r="B21" s="216"/>
      <c r="C21" s="10"/>
      <c r="D21" s="11"/>
      <c r="E21" s="12"/>
      <c r="F21" s="10"/>
      <c r="G21" s="13"/>
      <c r="H21" s="13"/>
      <c r="I21" s="10"/>
      <c r="J21" s="13"/>
      <c r="K21" s="13"/>
      <c r="L21" s="10"/>
      <c r="M21" s="105"/>
      <c r="N21" s="13"/>
      <c r="O21" s="10"/>
      <c r="P21" s="10"/>
      <c r="Q21" s="10"/>
      <c r="R21" s="111"/>
      <c r="S21" s="112"/>
      <c r="T21" s="13"/>
      <c r="U21" s="212"/>
      <c r="V21" s="53">
        <f>X20*15+X22*5+10</f>
        <v>10</v>
      </c>
      <c r="W21" s="26" t="s">
        <v>32</v>
      </c>
      <c r="X21" s="54"/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/>
      <c r="B22" s="216"/>
      <c r="C22" s="10"/>
      <c r="D22" s="13"/>
      <c r="E22" s="13"/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/>
      <c r="S22" s="105"/>
      <c r="T22" s="13"/>
      <c r="U22" s="212"/>
      <c r="V22" s="55" t="s">
        <v>8</v>
      </c>
      <c r="W22" s="26" t="s">
        <v>33</v>
      </c>
      <c r="X22" s="54"/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216"/>
      <c r="C23" s="10"/>
      <c r="D23" s="11"/>
      <c r="E23" s="61"/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105"/>
      <c r="T23" s="13"/>
      <c r="U23" s="212"/>
      <c r="V23" s="53">
        <f>X21*5+X23*5</f>
        <v>0</v>
      </c>
      <c r="W23" s="26" t="s">
        <v>35</v>
      </c>
      <c r="X23" s="54"/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214" t="s">
        <v>41</v>
      </c>
      <c r="B24" s="216"/>
      <c r="C24" s="10"/>
      <c r="D24" s="11"/>
      <c r="E24" s="61"/>
      <c r="F24" s="10"/>
      <c r="G24" s="17"/>
      <c r="H24" s="13"/>
      <c r="I24" s="10"/>
      <c r="J24" s="109"/>
      <c r="K24" s="13"/>
      <c r="L24" s="10"/>
      <c r="M24" s="119"/>
      <c r="N24" s="13"/>
      <c r="O24" s="10"/>
      <c r="P24" s="17"/>
      <c r="Q24" s="10"/>
      <c r="R24" s="10"/>
      <c r="S24" s="105"/>
      <c r="T24" s="13"/>
      <c r="U24" s="212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214"/>
      <c r="B25" s="216"/>
      <c r="C25" s="10"/>
      <c r="D25" s="20"/>
      <c r="E25" s="61"/>
      <c r="F25" s="10"/>
      <c r="G25" s="17"/>
      <c r="H25" s="13"/>
      <c r="I25" s="10"/>
      <c r="J25" s="109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212"/>
      <c r="V25" s="53">
        <f>X20*2+X21*7+X22</f>
        <v>0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109"/>
      <c r="K26" s="10"/>
      <c r="L26" s="10"/>
      <c r="M26" s="109"/>
      <c r="N26" s="10"/>
      <c r="O26" s="10"/>
      <c r="P26" s="17"/>
      <c r="Q26" s="10"/>
      <c r="R26" s="10"/>
      <c r="S26" s="17"/>
      <c r="T26" s="13"/>
      <c r="U26" s="212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217"/>
      <c r="V27" s="58">
        <f>V21*4+V23*9+V25*4</f>
        <v>40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/>
      <c r="B28" s="216"/>
      <c r="C28" s="65"/>
      <c r="D28" s="66"/>
      <c r="E28" s="67"/>
      <c r="F28" s="65"/>
      <c r="G28" s="65"/>
      <c r="H28" s="65"/>
      <c r="I28" s="68"/>
      <c r="J28" s="68"/>
      <c r="K28" s="68"/>
      <c r="L28" s="68"/>
      <c r="M28" s="68"/>
      <c r="N28" s="68"/>
      <c r="O28" s="68"/>
      <c r="P28" s="68"/>
      <c r="Q28" s="68"/>
      <c r="R28" s="65"/>
      <c r="S28" s="65"/>
      <c r="T28" s="65"/>
      <c r="U28" s="211" t="s">
        <v>30</v>
      </c>
      <c r="V28" s="50" t="s">
        <v>6</v>
      </c>
      <c r="W28" s="51" t="s">
        <v>31</v>
      </c>
      <c r="X28" s="52"/>
      <c r="Y28" s="106" t="s">
        <v>76</v>
      </c>
      <c r="Z28" s="106" t="s">
        <v>77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216"/>
      <c r="C29" s="10"/>
      <c r="D29" s="13"/>
      <c r="E29" s="13"/>
      <c r="F29" s="10"/>
      <c r="G29" s="13"/>
      <c r="H29" s="13"/>
      <c r="I29" s="10"/>
      <c r="J29" s="13"/>
      <c r="K29" s="13"/>
      <c r="L29" s="10"/>
      <c r="M29" s="13"/>
      <c r="N29" s="13"/>
      <c r="O29" s="10"/>
      <c r="P29" s="10"/>
      <c r="Q29" s="10"/>
      <c r="R29" s="111"/>
      <c r="S29" s="112"/>
      <c r="T29" s="13"/>
      <c r="U29" s="212"/>
      <c r="V29" s="53">
        <f>X28*15+X30*5+10</f>
        <v>10</v>
      </c>
      <c r="W29" s="26" t="s">
        <v>32</v>
      </c>
      <c r="X29" s="54"/>
      <c r="Y29" s="106">
        <f>V31*9/V35*100</f>
        <v>0</v>
      </c>
      <c r="Z29" s="106">
        <f>V33*4/V35*100</f>
        <v>0</v>
      </c>
      <c r="AA29" s="3">
        <f>Z29*2</f>
        <v>0</v>
      </c>
      <c r="AB29" s="3"/>
      <c r="AC29" s="3">
        <f>Z29*15</f>
        <v>0</v>
      </c>
      <c r="AD29" s="3">
        <f>AA29*4+AC29*4</f>
        <v>0</v>
      </c>
    </row>
    <row r="30" spans="1:30" ht="13.5" customHeight="1">
      <c r="A30" s="23"/>
      <c r="B30" s="216"/>
      <c r="C30" s="10"/>
      <c r="D30" s="13"/>
      <c r="E30" s="13"/>
      <c r="F30" s="10"/>
      <c r="G30" s="13"/>
      <c r="H30" s="13"/>
      <c r="I30" s="10"/>
      <c r="J30" s="105"/>
      <c r="K30" s="13"/>
      <c r="L30" s="10"/>
      <c r="M30" s="13"/>
      <c r="N30" s="13"/>
      <c r="O30" s="10"/>
      <c r="P30" s="10"/>
      <c r="Q30" s="10"/>
      <c r="R30" s="10"/>
      <c r="S30" s="112"/>
      <c r="T30" s="13"/>
      <c r="U30" s="212"/>
      <c r="V30" s="55" t="s">
        <v>8</v>
      </c>
      <c r="W30" s="26" t="s">
        <v>33</v>
      </c>
      <c r="X30" s="54"/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216"/>
      <c r="C31" s="17"/>
      <c r="D31" s="110"/>
      <c r="E31" s="12"/>
      <c r="F31" s="10"/>
      <c r="G31" s="113"/>
      <c r="H31" s="13"/>
      <c r="I31" s="10"/>
      <c r="J31" s="115"/>
      <c r="K31" s="13"/>
      <c r="L31" s="10"/>
      <c r="M31" s="13"/>
      <c r="N31" s="13"/>
      <c r="O31" s="10"/>
      <c r="P31" s="17"/>
      <c r="Q31" s="10"/>
      <c r="R31" s="10"/>
      <c r="S31" s="13"/>
      <c r="T31" s="13"/>
      <c r="U31" s="212"/>
      <c r="V31" s="53">
        <f>X29*5+X31*5</f>
        <v>0</v>
      </c>
      <c r="W31" s="26" t="s">
        <v>35</v>
      </c>
      <c r="X31" s="54"/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214" t="s">
        <v>42</v>
      </c>
      <c r="B32" s="216"/>
      <c r="C32" s="17"/>
      <c r="D32" s="20"/>
      <c r="E32" s="12"/>
      <c r="F32" s="10"/>
      <c r="G32" s="17"/>
      <c r="H32" s="13"/>
      <c r="I32" s="10"/>
      <c r="J32" s="115"/>
      <c r="K32" s="13"/>
      <c r="L32" s="10"/>
      <c r="M32" s="13"/>
      <c r="N32" s="13"/>
      <c r="O32" s="10"/>
      <c r="P32" s="17"/>
      <c r="Q32" s="10"/>
      <c r="R32" s="10"/>
      <c r="S32" s="13"/>
      <c r="T32" s="13"/>
      <c r="U32" s="212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214"/>
      <c r="B33" s="216"/>
      <c r="C33" s="17"/>
      <c r="D33" s="20"/>
      <c r="E33" s="12"/>
      <c r="F33" s="10"/>
      <c r="G33" s="17"/>
      <c r="H33" s="13"/>
      <c r="I33" s="24"/>
      <c r="J33" s="25"/>
      <c r="K33" s="26"/>
      <c r="L33" s="10"/>
      <c r="M33" s="13"/>
      <c r="N33" s="13"/>
      <c r="O33" s="10"/>
      <c r="P33" s="17"/>
      <c r="Q33" s="10"/>
      <c r="R33" s="10"/>
      <c r="S33" s="17"/>
      <c r="T33" s="13"/>
      <c r="U33" s="212"/>
      <c r="V33" s="53">
        <f>X28*2+X29*7+X30</f>
        <v>0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109"/>
      <c r="K34" s="10"/>
      <c r="L34" s="10"/>
      <c r="M34" s="109"/>
      <c r="N34" s="10"/>
      <c r="O34" s="10"/>
      <c r="P34" s="17"/>
      <c r="Q34" s="10"/>
      <c r="R34" s="10"/>
      <c r="S34" s="17"/>
      <c r="T34" s="13"/>
      <c r="U34" s="212"/>
      <c r="V34" s="55" t="s">
        <v>11</v>
      </c>
      <c r="W34" s="24"/>
      <c r="X34" s="54"/>
      <c r="Y34" s="107" t="s">
        <v>74</v>
      </c>
      <c r="Z34" s="107" t="s">
        <v>75</v>
      </c>
      <c r="AA34" s="2">
        <f>SUM(AA29:AA33)</f>
        <v>0</v>
      </c>
      <c r="AB34" s="2">
        <f>SUM(AB29:AB33)</f>
        <v>0</v>
      </c>
      <c r="AC34" s="2">
        <f>SUM(AC29:AC33)</f>
        <v>0</v>
      </c>
      <c r="AD34" s="2">
        <f>AA34*4+AB34*9+AC34*4</f>
        <v>0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217"/>
      <c r="V35" s="58">
        <f>V29*4+V31*9+V33*4</f>
        <v>40</v>
      </c>
      <c r="W35" s="59"/>
      <c r="X35" s="60"/>
      <c r="Y35" s="108">
        <f>B35+E35+H35+K35+N35+Q35</f>
        <v>0</v>
      </c>
      <c r="Z35" s="108">
        <f>C35+F35+I35+L35+O35+R35</f>
        <v>0</v>
      </c>
      <c r="AA35" s="21" t="e">
        <f>AA34*4/AD34</f>
        <v>#DIV/0!</v>
      </c>
      <c r="AB35" s="21" t="e">
        <f>AB34*9/AD34</f>
        <v>#DIV/0!</v>
      </c>
      <c r="AC35" s="21" t="e">
        <f>AC34*4/AD34</f>
        <v>#DIV/0!</v>
      </c>
    </row>
    <row r="36" spans="1:30" ht="13.5" customHeight="1">
      <c r="A36" s="22"/>
      <c r="B36" s="208"/>
      <c r="C36" s="65"/>
      <c r="D36" s="66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211" t="s">
        <v>30</v>
      </c>
      <c r="V36" s="50" t="s">
        <v>6</v>
      </c>
      <c r="W36" s="51" t="s">
        <v>31</v>
      </c>
      <c r="X36" s="52"/>
      <c r="Y36" s="106" t="s">
        <v>76</v>
      </c>
      <c r="Z36" s="106" t="s">
        <v>77</v>
      </c>
    </row>
    <row r="37" spans="1:30" ht="13.5" customHeight="1">
      <c r="A37" s="23" t="s">
        <v>7</v>
      </c>
      <c r="B37" s="209"/>
      <c r="C37" s="10"/>
      <c r="D37" s="11"/>
      <c r="E37" s="61"/>
      <c r="F37" s="10"/>
      <c r="G37" s="13"/>
      <c r="H37" s="13"/>
      <c r="I37" s="10"/>
      <c r="J37" s="13"/>
      <c r="K37" s="13"/>
      <c r="L37" s="10"/>
      <c r="M37" s="13"/>
      <c r="N37" s="13"/>
      <c r="O37" s="10"/>
      <c r="P37" s="10"/>
      <c r="Q37" s="10"/>
      <c r="R37" s="10"/>
      <c r="S37" s="112"/>
      <c r="T37" s="13"/>
      <c r="U37" s="212"/>
      <c r="V37" s="53">
        <f>X36*15+X38*5+10</f>
        <v>10</v>
      </c>
      <c r="W37" s="26" t="s">
        <v>32</v>
      </c>
      <c r="X37" s="54"/>
      <c r="Y37" s="106">
        <f>V39*9/V43*100</f>
        <v>0</v>
      </c>
      <c r="Z37" s="106">
        <f>V41*4/V43*100</f>
        <v>0</v>
      </c>
    </row>
    <row r="38" spans="1:30" ht="13.5" customHeight="1">
      <c r="A38" s="23"/>
      <c r="B38" s="209"/>
      <c r="C38" s="10"/>
      <c r="D38" s="114"/>
      <c r="E38" s="61"/>
      <c r="F38" s="10"/>
      <c r="G38" s="105"/>
      <c r="H38" s="13"/>
      <c r="I38" s="10"/>
      <c r="J38" s="105"/>
      <c r="K38" s="13"/>
      <c r="L38" s="10"/>
      <c r="M38" s="110"/>
      <c r="N38" s="13"/>
      <c r="O38" s="10"/>
      <c r="P38" s="10"/>
      <c r="Q38" s="10"/>
      <c r="R38" s="10"/>
      <c r="S38" s="112"/>
      <c r="T38" s="13"/>
      <c r="U38" s="212"/>
      <c r="V38" s="55" t="s">
        <v>8</v>
      </c>
      <c r="W38" s="26" t="s">
        <v>33</v>
      </c>
      <c r="X38" s="54"/>
      <c r="Y38" s="42"/>
      <c r="Z38" s="42"/>
    </row>
    <row r="39" spans="1:30" ht="13.5" customHeight="1">
      <c r="A39" s="23" t="s">
        <v>9</v>
      </c>
      <c r="B39" s="209"/>
      <c r="C39" s="10"/>
      <c r="D39" s="105"/>
      <c r="E39" s="61"/>
      <c r="F39" s="10"/>
      <c r="G39" s="112"/>
      <c r="H39" s="13"/>
      <c r="I39" s="10"/>
      <c r="J39" s="112"/>
      <c r="K39" s="13"/>
      <c r="L39" s="10"/>
      <c r="M39" s="105"/>
      <c r="N39" s="13"/>
      <c r="O39" s="10"/>
      <c r="P39" s="17"/>
      <c r="Q39" s="10"/>
      <c r="R39" s="10"/>
      <c r="S39" s="112"/>
      <c r="T39" s="13"/>
      <c r="U39" s="212"/>
      <c r="V39" s="53">
        <f>X37*5+X39*5</f>
        <v>0</v>
      </c>
      <c r="W39" s="26" t="s">
        <v>35</v>
      </c>
      <c r="X39" s="54"/>
      <c r="Y39" s="42"/>
      <c r="Z39" s="42"/>
    </row>
    <row r="40" spans="1:30" ht="13.5" customHeight="1">
      <c r="A40" s="214" t="s">
        <v>43</v>
      </c>
      <c r="B40" s="209"/>
      <c r="C40" s="10"/>
      <c r="D40" s="105"/>
      <c r="E40" s="61"/>
      <c r="F40" s="10"/>
      <c r="G40" s="17"/>
      <c r="H40" s="13"/>
      <c r="I40" s="10"/>
      <c r="J40" s="13"/>
      <c r="K40" s="13"/>
      <c r="L40" s="10"/>
      <c r="M40" s="113"/>
      <c r="N40" s="13"/>
      <c r="O40" s="10"/>
      <c r="P40" s="17"/>
      <c r="Q40" s="10"/>
      <c r="R40" s="10"/>
      <c r="S40" s="17"/>
      <c r="T40" s="13"/>
      <c r="U40" s="212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215"/>
      <c r="B41" s="210"/>
      <c r="C41" s="10"/>
      <c r="D41" s="20"/>
      <c r="E41" s="61"/>
      <c r="F41" s="10"/>
      <c r="G41" s="17"/>
      <c r="H41" s="13"/>
      <c r="I41" s="10"/>
      <c r="J41" s="109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212"/>
      <c r="V41" s="53">
        <f>X36*2+X37*7+X38</f>
        <v>0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109"/>
      <c r="K42" s="13"/>
      <c r="L42" s="10"/>
      <c r="M42" s="109"/>
      <c r="N42" s="13"/>
      <c r="O42" s="10"/>
      <c r="P42" s="17"/>
      <c r="Q42" s="10"/>
      <c r="R42" s="10"/>
      <c r="S42" s="17"/>
      <c r="T42" s="13"/>
      <c r="U42" s="212"/>
      <c r="V42" s="55" t="s">
        <v>11</v>
      </c>
      <c r="W42" s="24"/>
      <c r="X42" s="54"/>
      <c r="Y42" s="107" t="s">
        <v>74</v>
      </c>
      <c r="Z42" s="107" t="s">
        <v>75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213"/>
      <c r="V43" s="62">
        <f>V37*4+V39*9+V41*4</f>
        <v>40</v>
      </c>
      <c r="W43" s="63"/>
      <c r="X43" s="64"/>
      <c r="Y43" s="108">
        <f>B43+E43+H43+K43+N43+Q43</f>
        <v>0</v>
      </c>
      <c r="Z43" s="108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7</vt:i4>
      </vt:variant>
    </vt:vector>
  </HeadingPairs>
  <TitlesOfParts>
    <vt:vector size="14" baseType="lpstr">
      <vt:lpstr>學生</vt:lpstr>
      <vt:lpstr>菜單</vt:lpstr>
      <vt:lpstr>第1週明細</vt:lpstr>
      <vt:lpstr>第2週明細</vt:lpstr>
      <vt:lpstr>第3週明細</vt:lpstr>
      <vt:lpstr>第4週明細</vt:lpstr>
      <vt:lpstr>第5週明細</vt:lpstr>
      <vt:lpstr>第1週明細!Print_Area</vt:lpstr>
      <vt:lpstr>第2週明細!Print_Area</vt:lpstr>
      <vt:lpstr>第3週明細!Print_Area</vt:lpstr>
      <vt:lpstr>第4週明細!Print_Area</vt:lpstr>
      <vt:lpstr>第5週明細!Print_Area</vt:lpstr>
      <vt:lpstr>菜單!Print_Area</vt:lpstr>
      <vt:lpstr>學生!Print_Area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teacher</cp:lastModifiedBy>
  <cp:lastPrinted>2019-11-14T02:29:29Z</cp:lastPrinted>
  <dcterms:created xsi:type="dcterms:W3CDTF">2013-10-17T10:44:48Z</dcterms:created>
  <dcterms:modified xsi:type="dcterms:W3CDTF">2019-11-19T05:49:11Z</dcterms:modified>
</cp:coreProperties>
</file>