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8" yWindow="0" windowWidth="19440" windowHeight="11712" activeTab="2"/>
  </bookViews>
  <sheets>
    <sheet name="學生" sheetId="39" r:id="rId1"/>
    <sheet name="菜單" sheetId="22" r:id="rId2"/>
    <sheet name="第1週明細" sheetId="35" r:id="rId3"/>
    <sheet name="第2週明細" sheetId="36" r:id="rId4"/>
    <sheet name="第3週明細" sheetId="37" r:id="rId5"/>
    <sheet name="第4週明細" sheetId="38" r:id="rId6"/>
  </sheets>
  <externalReferences>
    <externalReference r:id="rId7"/>
  </externalReferences>
  <definedNames>
    <definedName name="_xlnm.Print_Area" localSheetId="2">第1週明細!$A$1:$X$43</definedName>
    <definedName name="_xlnm.Print_Area" localSheetId="3">第2週明細!$A$1:$X$43</definedName>
    <definedName name="_xlnm.Print_Area" localSheetId="4">第3週明細!$A$1:$X$43</definedName>
    <definedName name="_xlnm.Print_Area" localSheetId="5">第4週明細!$A$1:$X$43</definedName>
    <definedName name="_xlnm.Print_Area" localSheetId="1">菜單!$A$1:$X$38</definedName>
    <definedName name="_xlnm.Print_Area" localSheetId="0">學生!$A$1:$T$51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7" i="22" l="1"/>
  <c r="P37" i="22"/>
  <c r="V41" i="38"/>
  <c r="T38" i="22" s="1"/>
  <c r="V39" i="38"/>
  <c r="V37" i="38"/>
  <c r="R38" i="22" s="1"/>
  <c r="V33" i="38"/>
  <c r="P38" i="22" s="1"/>
  <c r="V31" i="38"/>
  <c r="V29" i="38"/>
  <c r="N38" i="22" s="1"/>
  <c r="L37" i="22"/>
  <c r="H37" i="22"/>
  <c r="D37" i="22"/>
  <c r="T28" i="22"/>
  <c r="P28" i="22"/>
  <c r="L28" i="22"/>
  <c r="H28" i="22"/>
  <c r="D28" i="22"/>
  <c r="T19" i="22"/>
  <c r="P19" i="22"/>
  <c r="L19" i="22"/>
  <c r="H19" i="22"/>
  <c r="D19" i="22"/>
  <c r="T11" i="22"/>
  <c r="T10" i="22"/>
  <c r="R11" i="22"/>
  <c r="R10" i="22"/>
  <c r="P10" i="22"/>
  <c r="L10" i="22"/>
  <c r="H10" i="22"/>
  <c r="D10" i="22"/>
  <c r="V35" i="38" l="1"/>
  <c r="N37" i="22" s="1"/>
  <c r="V43" i="38"/>
  <c r="R37" i="22" s="1"/>
  <c r="O37" i="38" l="1"/>
  <c r="O29" i="38"/>
  <c r="O13" i="35"/>
  <c r="V25" i="38"/>
  <c r="L38" i="22" s="1"/>
  <c r="V23" i="38"/>
  <c r="V21" i="38"/>
  <c r="J38" i="22" s="1"/>
  <c r="V17" i="38"/>
  <c r="H38" i="22" s="1"/>
  <c r="V15" i="38"/>
  <c r="V13" i="38"/>
  <c r="F38" i="22" s="1"/>
  <c r="O13" i="38"/>
  <c r="V9" i="38"/>
  <c r="D38" i="22" s="1"/>
  <c r="V7" i="38"/>
  <c r="V5" i="38"/>
  <c r="O5" i="38"/>
  <c r="V41" i="37"/>
  <c r="T29" i="22" s="1"/>
  <c r="V39" i="37"/>
  <c r="V37" i="37"/>
  <c r="R29" i="22" s="1"/>
  <c r="O36" i="37"/>
  <c r="O37" i="37" s="1"/>
  <c r="V33" i="37"/>
  <c r="P29" i="22" s="1"/>
  <c r="V31" i="37"/>
  <c r="V29" i="37"/>
  <c r="N29" i="22" s="1"/>
  <c r="O29" i="37"/>
  <c r="V25" i="37"/>
  <c r="L29" i="22" s="1"/>
  <c r="V23" i="37"/>
  <c r="V21" i="37"/>
  <c r="O21" i="37"/>
  <c r="V17" i="37"/>
  <c r="H29" i="22" s="1"/>
  <c r="V15" i="37"/>
  <c r="V19" i="37" s="1"/>
  <c r="F28" i="22" s="1"/>
  <c r="V13" i="37"/>
  <c r="F29" i="22" s="1"/>
  <c r="O12" i="37"/>
  <c r="O13" i="37" s="1"/>
  <c r="V9" i="37"/>
  <c r="D29" i="22" s="1"/>
  <c r="V7" i="37"/>
  <c r="V5" i="37"/>
  <c r="B29" i="22" s="1"/>
  <c r="O5" i="37"/>
  <c r="V41" i="36"/>
  <c r="T20" i="22" s="1"/>
  <c r="V39" i="36"/>
  <c r="V37" i="36"/>
  <c r="O37" i="36"/>
  <c r="V33" i="36"/>
  <c r="P20" i="22" s="1"/>
  <c r="V31" i="36"/>
  <c r="V29" i="36"/>
  <c r="N20" i="22" s="1"/>
  <c r="O29" i="36"/>
  <c r="V25" i="36"/>
  <c r="L20" i="22" s="1"/>
  <c r="V23" i="36"/>
  <c r="V21" i="36"/>
  <c r="O21" i="36"/>
  <c r="V17" i="36"/>
  <c r="H20" i="22" s="1"/>
  <c r="V15" i="36"/>
  <c r="V13" i="36"/>
  <c r="F20" i="22" s="1"/>
  <c r="O13" i="36"/>
  <c r="V9" i="36"/>
  <c r="D20" i="22" s="1"/>
  <c r="V7" i="36"/>
  <c r="V5" i="36"/>
  <c r="O5" i="36"/>
  <c r="V41" i="35"/>
  <c r="V39" i="35"/>
  <c r="V43" i="35" s="1"/>
  <c r="V37" i="35"/>
  <c r="O37" i="35"/>
  <c r="V33" i="35"/>
  <c r="P11" i="22" s="1"/>
  <c r="V31" i="35"/>
  <c r="V29" i="35"/>
  <c r="O29" i="35"/>
  <c r="V25" i="35"/>
  <c r="L11" i="22" s="1"/>
  <c r="V23" i="35"/>
  <c r="V21" i="35"/>
  <c r="J11" i="22" s="1"/>
  <c r="O21" i="35"/>
  <c r="V17" i="35"/>
  <c r="H11" i="22" s="1"/>
  <c r="V15" i="35"/>
  <c r="V13" i="35"/>
  <c r="V9" i="35"/>
  <c r="D11" i="22" s="1"/>
  <c r="V7" i="35"/>
  <c r="V5" i="35"/>
  <c r="B11" i="22" s="1"/>
  <c r="O5" i="35"/>
  <c r="V19" i="38" l="1"/>
  <c r="F37" i="22" s="1"/>
  <c r="V27" i="38"/>
  <c r="J37" i="22" s="1"/>
  <c r="V11" i="38"/>
  <c r="B37" i="22" s="1"/>
  <c r="B38" i="22"/>
  <c r="V43" i="37"/>
  <c r="R28" i="22" s="1"/>
  <c r="V27" i="37"/>
  <c r="J28" i="22" s="1"/>
  <c r="J29" i="22"/>
  <c r="V11" i="37"/>
  <c r="B28" i="22" s="1"/>
  <c r="V35" i="36"/>
  <c r="N19" i="22" s="1"/>
  <c r="V27" i="36"/>
  <c r="J19" i="22" s="1"/>
  <c r="J20" i="22"/>
  <c r="V19" i="36"/>
  <c r="F19" i="22" s="1"/>
  <c r="V11" i="36"/>
  <c r="B19" i="22" s="1"/>
  <c r="B20" i="22"/>
  <c r="V35" i="35"/>
  <c r="N10" i="22" s="1"/>
  <c r="N11" i="22"/>
  <c r="V27" i="35"/>
  <c r="J10" i="22" s="1"/>
  <c r="V19" i="35"/>
  <c r="F10" i="22" s="1"/>
  <c r="F11" i="22"/>
  <c r="V11" i="35"/>
  <c r="B10" i="22" s="1"/>
  <c r="V35" i="37"/>
  <c r="N28" i="22" s="1"/>
  <c r="V43" i="36"/>
  <c r="R19" i="22" s="1"/>
  <c r="R20" i="22"/>
  <c r="Z43" i="38"/>
  <c r="Y43" i="38"/>
  <c r="Z35" i="38"/>
  <c r="Y35" i="38"/>
  <c r="AC33" i="38"/>
  <c r="AB32" i="38"/>
  <c r="AD32" i="38" s="1"/>
  <c r="AC31" i="38"/>
  <c r="AA31" i="38"/>
  <c r="AB30" i="38"/>
  <c r="AB34" i="38" s="1"/>
  <c r="AA30" i="38"/>
  <c r="AD30" i="38" s="1"/>
  <c r="AB26" i="38"/>
  <c r="AC25" i="38"/>
  <c r="AD24" i="38"/>
  <c r="AB24" i="38"/>
  <c r="AC23" i="38"/>
  <c r="AA23" i="38"/>
  <c r="AD23" i="38" s="1"/>
  <c r="AB22" i="38"/>
  <c r="AA22" i="38"/>
  <c r="AD22" i="38" s="1"/>
  <c r="AC21" i="38"/>
  <c r="AC26" i="38" s="1"/>
  <c r="AC27" i="38" s="1"/>
  <c r="AA21" i="38"/>
  <c r="AA26" i="38" s="1"/>
  <c r="AD26" i="38" s="1"/>
  <c r="AA27" i="38" s="1"/>
  <c r="AC18" i="38"/>
  <c r="AC17" i="38"/>
  <c r="AB16" i="38"/>
  <c r="AD16" i="38" s="1"/>
  <c r="AC15" i="38"/>
  <c r="AA15" i="38"/>
  <c r="AD15" i="38" s="1"/>
  <c r="AB14" i="38"/>
  <c r="AB18" i="38" s="1"/>
  <c r="AA14" i="38"/>
  <c r="AC13" i="38"/>
  <c r="AA13" i="38"/>
  <c r="AD13" i="38" s="1"/>
  <c r="AB10" i="38"/>
  <c r="AC9" i="38"/>
  <c r="AD8" i="38"/>
  <c r="AB8" i="38"/>
  <c r="AC7" i="38"/>
  <c r="AA7" i="38"/>
  <c r="AD7" i="38" s="1"/>
  <c r="AB6" i="38"/>
  <c r="AA6" i="38"/>
  <c r="AD6" i="38" s="1"/>
  <c r="AC5" i="38"/>
  <c r="AA5" i="38"/>
  <c r="AA10" i="38" s="1"/>
  <c r="Z43" i="37"/>
  <c r="Y43" i="37"/>
  <c r="Y37" i="37"/>
  <c r="Z35" i="37"/>
  <c r="Y35" i="37"/>
  <c r="AC33" i="37"/>
  <c r="AB32" i="37"/>
  <c r="AD32" i="37" s="1"/>
  <c r="AC31" i="37"/>
  <c r="AA31" i="37"/>
  <c r="AD31" i="37" s="1"/>
  <c r="Y29" i="37"/>
  <c r="AB30" i="37"/>
  <c r="AB34" i="37" s="1"/>
  <c r="AA30" i="37"/>
  <c r="AB26" i="37"/>
  <c r="AC25" i="37"/>
  <c r="AD24" i="37"/>
  <c r="AB24" i="37"/>
  <c r="AC23" i="37"/>
  <c r="AA23" i="37"/>
  <c r="AD23" i="37" s="1"/>
  <c r="AB22" i="37"/>
  <c r="AA22" i="37"/>
  <c r="AD22" i="37" s="1"/>
  <c r="AC21" i="37"/>
  <c r="AA21" i="37"/>
  <c r="AA26" i="37" s="1"/>
  <c r="AA18" i="37"/>
  <c r="AC17" i="37"/>
  <c r="AB16" i="37"/>
  <c r="AD16" i="37" s="1"/>
  <c r="AC15" i="37"/>
  <c r="AC18" i="37" s="1"/>
  <c r="AA15" i="37"/>
  <c r="AB14" i="37"/>
  <c r="AB18" i="37" s="1"/>
  <c r="AA14" i="37"/>
  <c r="AD14" i="37" s="1"/>
  <c r="AC13" i="37"/>
  <c r="AA13" i="37"/>
  <c r="AD13" i="37" s="1"/>
  <c r="AB10" i="37"/>
  <c r="AC9" i="37"/>
  <c r="AD8" i="37"/>
  <c r="AB8" i="37"/>
  <c r="AC7" i="37"/>
  <c r="AA7" i="37"/>
  <c r="AD7" i="37" s="1"/>
  <c r="AB6" i="37"/>
  <c r="AA6" i="37"/>
  <c r="AD6" i="37" s="1"/>
  <c r="AC5" i="37"/>
  <c r="AC10" i="37" s="1"/>
  <c r="AA5" i="37"/>
  <c r="AA10" i="37" s="1"/>
  <c r="AD10" i="37" s="1"/>
  <c r="AA11" i="37" s="1"/>
  <c r="Z43" i="36"/>
  <c r="Y43" i="36"/>
  <c r="Z35" i="36"/>
  <c r="Y35" i="36"/>
  <c r="AB34" i="36"/>
  <c r="AC33" i="36"/>
  <c r="AD32" i="36"/>
  <c r="AB32" i="36"/>
  <c r="AC31" i="36"/>
  <c r="AA31" i="36"/>
  <c r="AD31" i="36" s="1"/>
  <c r="AB30" i="36"/>
  <c r="AA30" i="36"/>
  <c r="AD30" i="36" s="1"/>
  <c r="AC25" i="36"/>
  <c r="AB24" i="36"/>
  <c r="AD24" i="36" s="1"/>
  <c r="AC23" i="36"/>
  <c r="AC26" i="36" s="1"/>
  <c r="AA23" i="36"/>
  <c r="AD23" i="36" s="1"/>
  <c r="AB22" i="36"/>
  <c r="AB26" i="36" s="1"/>
  <c r="AA22" i="36"/>
  <c r="AD22" i="36" s="1"/>
  <c r="AC21" i="36"/>
  <c r="AA21" i="36"/>
  <c r="AA26" i="36" s="1"/>
  <c r="AB18" i="36"/>
  <c r="AC17" i="36"/>
  <c r="AD16" i="36"/>
  <c r="AB16" i="36"/>
  <c r="AC15" i="36"/>
  <c r="AA15" i="36"/>
  <c r="AD15" i="36" s="1"/>
  <c r="AB14" i="36"/>
  <c r="AA14" i="36"/>
  <c r="AD14" i="36" s="1"/>
  <c r="AC13" i="36"/>
  <c r="AC18" i="36" s="1"/>
  <c r="AA13" i="36"/>
  <c r="AA18" i="36" s="1"/>
  <c r="AC9" i="36"/>
  <c r="AB8" i="36"/>
  <c r="AD8" i="36" s="1"/>
  <c r="AC7" i="36"/>
  <c r="AC10" i="36" s="1"/>
  <c r="AA7" i="36"/>
  <c r="AB6" i="36"/>
  <c r="AB10" i="36" s="1"/>
  <c r="AA6" i="36"/>
  <c r="AD6" i="36" s="1"/>
  <c r="AC5" i="36"/>
  <c r="AA5" i="36"/>
  <c r="AA10" i="36" s="1"/>
  <c r="Z43" i="35"/>
  <c r="Y43" i="35"/>
  <c r="Z35" i="35"/>
  <c r="Y35" i="35"/>
  <c r="AC33" i="35"/>
  <c r="AB32" i="35"/>
  <c r="AD32" i="35" s="1"/>
  <c r="AC31" i="35"/>
  <c r="AA31" i="35"/>
  <c r="AB30" i="35"/>
  <c r="AB34" i="35" s="1"/>
  <c r="AA30" i="35"/>
  <c r="AD30" i="35" s="1"/>
  <c r="AC25" i="35"/>
  <c r="AB24" i="35"/>
  <c r="AD24" i="35" s="1"/>
  <c r="AC23" i="35"/>
  <c r="AA23" i="35"/>
  <c r="AD23" i="35" s="1"/>
  <c r="AB22" i="35"/>
  <c r="AB26" i="35" s="1"/>
  <c r="AA22" i="35"/>
  <c r="AC21" i="35"/>
  <c r="AC26" i="35" s="1"/>
  <c r="AA21" i="35"/>
  <c r="AC17" i="35"/>
  <c r="AD16" i="35"/>
  <c r="AB16" i="35"/>
  <c r="AC15" i="35"/>
  <c r="AA15" i="35"/>
  <c r="AB14" i="35"/>
  <c r="AB18" i="35" s="1"/>
  <c r="AA14" i="35"/>
  <c r="AD14" i="35" s="1"/>
  <c r="AC13" i="35"/>
  <c r="AA13" i="35"/>
  <c r="AA18" i="35" s="1"/>
  <c r="AC9" i="35"/>
  <c r="AB8" i="35"/>
  <c r="AD8" i="35" s="1"/>
  <c r="AC7" i="35"/>
  <c r="AA7" i="35"/>
  <c r="AB6" i="35"/>
  <c r="AA6" i="35"/>
  <c r="AC5" i="35"/>
  <c r="AC10" i="35" s="1"/>
  <c r="AA5" i="35"/>
  <c r="AA10" i="35" s="1"/>
  <c r="AC27" i="35" l="1"/>
  <c r="AD6" i="35"/>
  <c r="AD7" i="35"/>
  <c r="AC18" i="35"/>
  <c r="AD15" i="35"/>
  <c r="AA26" i="35"/>
  <c r="AD26" i="35" s="1"/>
  <c r="AA27" i="35" s="1"/>
  <c r="AD22" i="35"/>
  <c r="AD18" i="35"/>
  <c r="AB19" i="35" s="1"/>
  <c r="AB10" i="35"/>
  <c r="AD10" i="35" s="1"/>
  <c r="Z29" i="35"/>
  <c r="AD5" i="35"/>
  <c r="AD13" i="35"/>
  <c r="Y29" i="35"/>
  <c r="AD31" i="35"/>
  <c r="AD10" i="36"/>
  <c r="AA11" i="36" s="1"/>
  <c r="AD5" i="36"/>
  <c r="AB11" i="36"/>
  <c r="AD7" i="36"/>
  <c r="AA27" i="36"/>
  <c r="AD26" i="36"/>
  <c r="AC27" i="36"/>
  <c r="AC11" i="37"/>
  <c r="AC19" i="37"/>
  <c r="AB27" i="35"/>
  <c r="AC11" i="36"/>
  <c r="AD18" i="36"/>
  <c r="AC19" i="36" s="1"/>
  <c r="AB27" i="36"/>
  <c r="Z29" i="36"/>
  <c r="Y29" i="36"/>
  <c r="Y37" i="36"/>
  <c r="Z37" i="36"/>
  <c r="AD26" i="37"/>
  <c r="AA27" i="37" s="1"/>
  <c r="AD21" i="35"/>
  <c r="AD13" i="36"/>
  <c r="AD15" i="37"/>
  <c r="AC26" i="37"/>
  <c r="AB27" i="37"/>
  <c r="AD30" i="37"/>
  <c r="Z29" i="37"/>
  <c r="Z37" i="37"/>
  <c r="AC10" i="38"/>
  <c r="AD14" i="38"/>
  <c r="AA18" i="38"/>
  <c r="Y29" i="38"/>
  <c r="AD31" i="38"/>
  <c r="Y37" i="38"/>
  <c r="Z37" i="38"/>
  <c r="AD21" i="36"/>
  <c r="AB11" i="37"/>
  <c r="AA19" i="37"/>
  <c r="AD18" i="37"/>
  <c r="AB19" i="37" s="1"/>
  <c r="AB27" i="38"/>
  <c r="Z29" i="38"/>
  <c r="AD5" i="37"/>
  <c r="AD21" i="37"/>
  <c r="AD5" i="38"/>
  <c r="AD21" i="38"/>
  <c r="AC19" i="35" l="1"/>
  <c r="AA19" i="35"/>
  <c r="AC11" i="35"/>
  <c r="AA11" i="35"/>
  <c r="AC29" i="38"/>
  <c r="AC34" i="38" s="1"/>
  <c r="AA29" i="38"/>
  <c r="AA19" i="38"/>
  <c r="AD18" i="38"/>
  <c r="AC11" i="38"/>
  <c r="AC29" i="37"/>
  <c r="AC34" i="37" s="1"/>
  <c r="AA29" i="37"/>
  <c r="AC27" i="37"/>
  <c r="AA19" i="36"/>
  <c r="AD10" i="38"/>
  <c r="AB19" i="36"/>
  <c r="AC29" i="35"/>
  <c r="AC34" i="35" s="1"/>
  <c r="AA29" i="35"/>
  <c r="AC29" i="36"/>
  <c r="AC34" i="36" s="1"/>
  <c r="AA29" i="36"/>
  <c r="Y37" i="35"/>
  <c r="Z37" i="35"/>
  <c r="AB11" i="35"/>
  <c r="AA34" i="36" l="1"/>
  <c r="AD29" i="36"/>
  <c r="AA34" i="35"/>
  <c r="AD29" i="35"/>
  <c r="AD29" i="37"/>
  <c r="AA34" i="37"/>
  <c r="AB11" i="38"/>
  <c r="AA11" i="38"/>
  <c r="AB19" i="38"/>
  <c r="AC19" i="38"/>
  <c r="AA34" i="38"/>
  <c r="AD29" i="38"/>
  <c r="AA35" i="35" l="1"/>
  <c r="AD34" i="35"/>
  <c r="AA35" i="36"/>
  <c r="AD34" i="36"/>
  <c r="AD34" i="38"/>
  <c r="AA35" i="38" s="1"/>
  <c r="AD34" i="37"/>
  <c r="AB35" i="37" l="1"/>
  <c r="AC35" i="37"/>
  <c r="AA35" i="37"/>
  <c r="AB35" i="38"/>
  <c r="AC35" i="38"/>
  <c r="AB35" i="36"/>
  <c r="AC35" i="36"/>
  <c r="AB35" i="35"/>
  <c r="AC35" i="35"/>
</calcChain>
</file>

<file path=xl/sharedStrings.xml><?xml version="1.0" encoding="utf-8"?>
<sst xmlns="http://schemas.openxmlformats.org/spreadsheetml/2006/main" count="1592" uniqueCount="563">
  <si>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</si>
  <si>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</si>
  <si>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</si>
  <si>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</si>
  <si>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</si>
  <si>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</si>
  <si>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</si>
  <si>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</si>
  <si>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</si>
  <si>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</si>
  <si>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</si>
  <si>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</si>
  <si>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</si>
  <si>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</si>
  <si>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</si>
  <si>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</si>
  <si>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紅蘿蔔</t>
  </si>
  <si>
    <t>煮</t>
  </si>
  <si>
    <t>廠商營養師</t>
    <phoneticPr fontId="19" type="noConversion"/>
  </si>
  <si>
    <t>廠商食品技師</t>
    <phoneticPr fontId="19" type="noConversion"/>
  </si>
  <si>
    <t>洋蔥</t>
  </si>
  <si>
    <t>蛋</t>
  </si>
  <si>
    <t>玉米</t>
  </si>
  <si>
    <t>生鮮豬肉</t>
  </si>
  <si>
    <t>蒸</t>
  </si>
  <si>
    <t>午餐秘書</t>
    <phoneticPr fontId="19" type="noConversion"/>
  </si>
  <si>
    <t>白米</t>
  </si>
  <si>
    <t>熱量</t>
    <phoneticPr fontId="19" type="noConversion"/>
  </si>
  <si>
    <t>馬鈴薯</t>
  </si>
  <si>
    <t>豆</t>
  </si>
  <si>
    <t>非基改豆腐</t>
  </si>
  <si>
    <t>麵條</t>
  </si>
  <si>
    <t>麵線</t>
  </si>
  <si>
    <t>起司</t>
  </si>
  <si>
    <t>豆芽菜</t>
  </si>
  <si>
    <t>白飯</t>
  </si>
  <si>
    <t>白飯</t>
    <phoneticPr fontId="19" type="noConversion"/>
  </si>
  <si>
    <t>深色蔬菜</t>
  </si>
  <si>
    <t>食材以可食量標示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</si>
  <si>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</si>
  <si>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</si>
  <si>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</si>
  <si>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</si>
  <si>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</si>
  <si>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</si>
  <si>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</si>
  <si>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</si>
  <si>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 xml:space="preserve"> </t>
    <phoneticPr fontId="19" type="noConversion"/>
  </si>
  <si>
    <t>油</t>
    <phoneticPr fontId="19" type="noConversion"/>
  </si>
  <si>
    <t>水果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</si>
  <si>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</si>
  <si>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</si>
  <si>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</si>
  <si>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</si>
  <si>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</si>
  <si>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肉</t>
    <phoneticPr fontId="19" type="noConversion"/>
  </si>
  <si>
    <t>菜</t>
    <phoneticPr fontId="19" type="noConversion"/>
  </si>
  <si>
    <t>鈣</t>
    <phoneticPr fontId="19" type="noConversion"/>
  </si>
  <si>
    <t>纖維</t>
    <phoneticPr fontId="19" type="noConversion"/>
  </si>
  <si>
    <t>油蔥酥</t>
  </si>
  <si>
    <t xml:space="preserve">4月6日(二) </t>
    <phoneticPr fontId="19" type="noConversion"/>
  </si>
  <si>
    <t xml:space="preserve">4月7日(三) </t>
    <phoneticPr fontId="19" type="noConversion"/>
  </si>
  <si>
    <t xml:space="preserve">4月9日(五) </t>
    <phoneticPr fontId="19" type="noConversion"/>
  </si>
  <si>
    <t xml:space="preserve">4月12日(一) </t>
    <phoneticPr fontId="19" type="noConversion"/>
  </si>
  <si>
    <t xml:space="preserve">4月13日(二) </t>
    <phoneticPr fontId="19" type="noConversion"/>
  </si>
  <si>
    <t xml:space="preserve">4月14日(三) </t>
    <phoneticPr fontId="19" type="noConversion"/>
  </si>
  <si>
    <t xml:space="preserve">4月16日(五) </t>
    <phoneticPr fontId="19" type="noConversion"/>
  </si>
  <si>
    <t xml:space="preserve">4月19日(一) </t>
    <phoneticPr fontId="19" type="noConversion"/>
  </si>
  <si>
    <t xml:space="preserve">4月20日(二) </t>
    <phoneticPr fontId="19" type="noConversion"/>
  </si>
  <si>
    <t xml:space="preserve">4月21日(三) </t>
    <phoneticPr fontId="19" type="noConversion"/>
  </si>
  <si>
    <t xml:space="preserve">4月23日(五) </t>
    <phoneticPr fontId="19" type="noConversion"/>
  </si>
  <si>
    <t xml:space="preserve">4月26日(一) </t>
    <phoneticPr fontId="19" type="noConversion"/>
  </si>
  <si>
    <t xml:space="preserve">4月27日(二) </t>
    <phoneticPr fontId="19" type="noConversion"/>
  </si>
  <si>
    <t>4月28日(三)</t>
    <phoneticPr fontId="19" type="noConversion"/>
  </si>
  <si>
    <t>4月30日(五)</t>
    <phoneticPr fontId="19" type="noConversion"/>
  </si>
  <si>
    <t>糙米飯</t>
    <phoneticPr fontId="19" type="noConversion"/>
  </si>
  <si>
    <t>胚芽飯</t>
    <phoneticPr fontId="19" type="noConversion"/>
  </si>
  <si>
    <t>洋薏仁飯</t>
    <phoneticPr fontId="19" type="noConversion"/>
  </si>
  <si>
    <t>紫米飯</t>
    <phoneticPr fontId="19" type="noConversion"/>
  </si>
  <si>
    <t>五穀飯</t>
    <phoneticPr fontId="19" type="noConversion"/>
  </si>
  <si>
    <t>地瓜飯</t>
    <phoneticPr fontId="19" type="noConversion"/>
  </si>
  <si>
    <t>炸醬麵</t>
    <phoneticPr fontId="19" type="noConversion"/>
  </si>
  <si>
    <t>冬瓜排骨湯</t>
    <phoneticPr fontId="19" type="noConversion"/>
  </si>
  <si>
    <t>鮮筍雞湯</t>
    <phoneticPr fontId="19" type="noConversion"/>
  </si>
  <si>
    <t>味噌洋芋湯</t>
    <phoneticPr fontId="19" type="noConversion"/>
  </si>
  <si>
    <t>蘿蔔排骨湯</t>
    <phoneticPr fontId="19" type="noConversion"/>
  </si>
  <si>
    <t>義大利麵</t>
    <phoneticPr fontId="19" type="noConversion"/>
  </si>
  <si>
    <t>蕈菇蛋花湯</t>
    <phoneticPr fontId="19" type="noConversion"/>
  </si>
  <si>
    <t>鮮筍排骨湯</t>
    <phoneticPr fontId="19" type="noConversion"/>
  </si>
  <si>
    <t>紫菜蛋花湯</t>
    <phoneticPr fontId="19" type="noConversion"/>
  </si>
  <si>
    <t xml:space="preserve"> 日式烏龍麵</t>
    <phoneticPr fontId="19" type="noConversion"/>
  </si>
  <si>
    <t>冬粉蛋花湯</t>
    <phoneticPr fontId="19" type="noConversion"/>
  </si>
  <si>
    <t>筍子排骨湯</t>
    <phoneticPr fontId="19" type="noConversion"/>
  </si>
  <si>
    <t>學校護理師</t>
    <phoneticPr fontId="19" type="noConversion"/>
  </si>
  <si>
    <t>主任</t>
    <phoneticPr fontId="19" type="noConversion"/>
  </si>
  <si>
    <t>校長</t>
    <phoneticPr fontId="19" type="noConversion"/>
  </si>
  <si>
    <t xml:space="preserve">4月8日(四) </t>
    <phoneticPr fontId="19" type="noConversion"/>
  </si>
  <si>
    <t xml:space="preserve">4月15日(四) </t>
    <phoneticPr fontId="19" type="noConversion"/>
  </si>
  <si>
    <t xml:space="preserve">4月22日(四) </t>
    <phoneticPr fontId="19" type="noConversion"/>
  </si>
  <si>
    <t>4月29日(四)</t>
    <phoneticPr fontId="19" type="noConversion"/>
  </si>
  <si>
    <t xml:space="preserve">4月1日(四) </t>
    <phoneticPr fontId="19" type="noConversion"/>
  </si>
  <si>
    <t>深色蔬菜</t>
    <phoneticPr fontId="19" type="noConversion"/>
  </si>
  <si>
    <t>麻婆豆腐(豆)</t>
    <phoneticPr fontId="19" type="noConversion"/>
  </si>
  <si>
    <t>日式蒸蛋</t>
    <phoneticPr fontId="19" type="noConversion"/>
  </si>
  <si>
    <t>蘿蔔玉米湯</t>
    <phoneticPr fontId="19" type="noConversion"/>
  </si>
  <si>
    <t>柳葉魚(炸)(海)(加)</t>
    <phoneticPr fontId="19" type="noConversion"/>
  </si>
  <si>
    <t>炸雞排(炸)</t>
    <phoneticPr fontId="19" type="noConversion"/>
  </si>
  <si>
    <t>鮪魚玉米炒蛋(海)</t>
    <phoneticPr fontId="19" type="noConversion"/>
  </si>
  <si>
    <t>塔香米血鴨</t>
    <phoneticPr fontId="19" type="noConversion"/>
  </si>
  <si>
    <t>蔥花捲(冷)</t>
    <phoneticPr fontId="19" type="noConversion"/>
  </si>
  <si>
    <t>茶葉蛋</t>
    <phoneticPr fontId="19" type="noConversion"/>
  </si>
  <si>
    <t>麵線糊(芡)</t>
    <phoneticPr fontId="19" type="noConversion"/>
  </si>
  <si>
    <t>黑白滷味(豆)</t>
    <phoneticPr fontId="19" type="noConversion"/>
  </si>
  <si>
    <t>燒烤雞翅</t>
    <phoneticPr fontId="19" type="noConversion"/>
  </si>
  <si>
    <t>義式茄汁肉醬</t>
    <phoneticPr fontId="19" type="noConversion"/>
  </si>
  <si>
    <t>蒜泥白肉</t>
    <phoneticPr fontId="19" type="noConversion"/>
  </si>
  <si>
    <t>日式咖哩</t>
    <phoneticPr fontId="19" type="noConversion"/>
  </si>
  <si>
    <t>烤香腸(加)</t>
    <phoneticPr fontId="19" type="noConversion"/>
  </si>
  <si>
    <t>三杯雞</t>
    <phoneticPr fontId="19" type="noConversion"/>
  </si>
  <si>
    <t>番茄炒蛋(豆)</t>
    <phoneticPr fontId="19" type="noConversion"/>
  </si>
  <si>
    <t>玉米腰果</t>
    <phoneticPr fontId="19" type="noConversion"/>
  </si>
  <si>
    <t>瓜仔肉燥(醃)</t>
    <phoneticPr fontId="19" type="noConversion"/>
  </si>
  <si>
    <t>玉米濃湯(芡)</t>
    <phoneticPr fontId="19" type="noConversion"/>
  </si>
  <si>
    <t>鮮筍滷肉</t>
    <phoneticPr fontId="19" type="noConversion"/>
  </si>
  <si>
    <t>香菇蒸蛋</t>
    <phoneticPr fontId="19" type="noConversion"/>
  </si>
  <si>
    <t>壽喜炒蛋</t>
    <phoneticPr fontId="19" type="noConversion"/>
  </si>
  <si>
    <t>麻油雞</t>
    <phoneticPr fontId="19" type="noConversion"/>
  </si>
  <si>
    <t>烤雞翅</t>
    <phoneticPr fontId="19" type="noConversion"/>
  </si>
  <si>
    <t>南瓜咖哩</t>
    <phoneticPr fontId="19" type="noConversion"/>
  </si>
  <si>
    <t>海芽豆腐湯(豆)</t>
    <phoneticPr fontId="19" type="noConversion"/>
  </si>
  <si>
    <t>味噌豆腐湯(豆)</t>
    <phoneticPr fontId="19" type="noConversion"/>
  </si>
  <si>
    <t>鐵板豆芽</t>
    <phoneticPr fontId="19" type="noConversion"/>
  </si>
  <si>
    <t>雞塊(炸)(加)</t>
    <phoneticPr fontId="19" type="noConversion"/>
  </si>
  <si>
    <t>石板炒豬肉</t>
    <phoneticPr fontId="19" type="noConversion"/>
  </si>
  <si>
    <t>彩椒綠花椰</t>
    <phoneticPr fontId="19" type="noConversion"/>
  </si>
  <si>
    <t>黃金魚排(炸)(海)</t>
    <phoneticPr fontId="19" type="noConversion"/>
  </si>
  <si>
    <t>起司焗三色</t>
    <phoneticPr fontId="19" type="noConversion"/>
  </si>
  <si>
    <t>金門炒泡麵</t>
    <phoneticPr fontId="19" type="noConversion"/>
  </si>
  <si>
    <t>椒鹽蘿蔔糕(冷)</t>
    <phoneticPr fontId="19" type="noConversion"/>
  </si>
  <si>
    <t>焗烤茄汁粉</t>
    <phoneticPr fontId="19" type="noConversion"/>
  </si>
  <si>
    <t>冬瓜排骨湯</t>
    <phoneticPr fontId="19" type="noConversion"/>
  </si>
  <si>
    <t>沙茶煲粉</t>
    <phoneticPr fontId="19" type="noConversion"/>
  </si>
  <si>
    <t>蘿蔔玉米湯</t>
    <phoneticPr fontId="19" type="noConversion"/>
  </si>
  <si>
    <t>淺色蔬菜</t>
    <phoneticPr fontId="19" type="noConversion"/>
  </si>
  <si>
    <t>日期</t>
    <phoneticPr fontId="19" type="noConversion"/>
  </si>
  <si>
    <t>備註</t>
    <phoneticPr fontId="19" type="noConversion"/>
  </si>
  <si>
    <t>個人量(克)</t>
    <phoneticPr fontId="19" type="noConversion"/>
  </si>
  <si>
    <t>乳品/水果</t>
    <phoneticPr fontId="19" type="noConversion"/>
  </si>
  <si>
    <t>食物類別</t>
    <phoneticPr fontId="19" type="noConversion"/>
  </si>
  <si>
    <t>份數</t>
    <phoneticPr fontId="19" type="noConversion"/>
  </si>
  <si>
    <t>糙米飯</t>
    <phoneticPr fontId="19" type="noConversion"/>
  </si>
  <si>
    <t>蒸</t>
    <phoneticPr fontId="19" type="noConversion"/>
  </si>
  <si>
    <t>煮</t>
    <phoneticPr fontId="19" type="noConversion"/>
  </si>
  <si>
    <t>炒</t>
    <phoneticPr fontId="19" type="noConversion"/>
  </si>
  <si>
    <t>炸</t>
    <phoneticPr fontId="19" type="noConversion"/>
  </si>
  <si>
    <t>深色蔬菜</t>
    <phoneticPr fontId="19" type="noConversion"/>
  </si>
  <si>
    <t>✖</t>
    <phoneticPr fontId="19" type="noConversion"/>
  </si>
  <si>
    <t>主食類</t>
    <phoneticPr fontId="19" type="noConversion"/>
  </si>
  <si>
    <t>生鮮豬肉</t>
    <phoneticPr fontId="19" type="noConversion"/>
  </si>
  <si>
    <t>高麗菜</t>
    <phoneticPr fontId="19" type="noConversion"/>
  </si>
  <si>
    <t>豆魚肉蛋類</t>
    <phoneticPr fontId="19" type="noConversion"/>
  </si>
  <si>
    <t>紅蘿蔔</t>
    <phoneticPr fontId="19" type="noConversion"/>
  </si>
  <si>
    <t>生鮮雞肉</t>
    <phoneticPr fontId="19" type="noConversion"/>
  </si>
  <si>
    <t>蔬菜類</t>
    <phoneticPr fontId="19" type="noConversion"/>
  </si>
  <si>
    <t>洋蔥</t>
    <phoneticPr fontId="19" type="noConversion"/>
  </si>
  <si>
    <t>油脂類</t>
    <phoneticPr fontId="19" type="noConversion"/>
  </si>
  <si>
    <t>星期四</t>
    <phoneticPr fontId="19" type="noConversion"/>
  </si>
  <si>
    <t>水果類</t>
    <phoneticPr fontId="19" type="noConversion"/>
  </si>
  <si>
    <t>奶類</t>
    <phoneticPr fontId="19" type="noConversion"/>
  </si>
  <si>
    <t>餐數</t>
    <phoneticPr fontId="19" type="noConversion"/>
  </si>
  <si>
    <t>胚芽飯</t>
    <phoneticPr fontId="19" type="noConversion"/>
  </si>
  <si>
    <t>石板鹹豬肉</t>
    <phoneticPr fontId="19" type="noConversion"/>
  </si>
  <si>
    <t>海</t>
    <phoneticPr fontId="19" type="noConversion"/>
  </si>
  <si>
    <t>白蘿蔔</t>
    <phoneticPr fontId="19" type="noConversion"/>
  </si>
  <si>
    <t>胚芽米</t>
    <phoneticPr fontId="19" type="noConversion"/>
  </si>
  <si>
    <t>日</t>
    <phoneticPr fontId="19" type="noConversion"/>
  </si>
  <si>
    <t>海帶結</t>
    <phoneticPr fontId="19" type="noConversion"/>
  </si>
  <si>
    <t>星期二</t>
    <phoneticPr fontId="19" type="noConversion"/>
  </si>
  <si>
    <t>白飯</t>
    <phoneticPr fontId="19" type="noConversion"/>
  </si>
  <si>
    <t>滷</t>
    <phoneticPr fontId="19" type="noConversion"/>
  </si>
  <si>
    <t>月</t>
    <phoneticPr fontId="19" type="noConversion"/>
  </si>
  <si>
    <t>星期三</t>
    <phoneticPr fontId="19" type="noConversion"/>
  </si>
  <si>
    <t>紫米飯</t>
    <phoneticPr fontId="19" type="noConversion"/>
  </si>
  <si>
    <t>鮪魚玉米炒蛋</t>
    <phoneticPr fontId="19" type="noConversion"/>
  </si>
  <si>
    <t>鮪魚</t>
    <phoneticPr fontId="19" type="noConversion"/>
  </si>
  <si>
    <t>紫米</t>
    <phoneticPr fontId="19" type="noConversion"/>
  </si>
  <si>
    <t>玉米</t>
    <phoneticPr fontId="19" type="noConversion"/>
  </si>
  <si>
    <t>豆</t>
    <phoneticPr fontId="19" type="noConversion"/>
  </si>
  <si>
    <t>海帶芽</t>
    <phoneticPr fontId="19" type="noConversion"/>
  </si>
  <si>
    <t>醃</t>
    <phoneticPr fontId="19" type="noConversion"/>
  </si>
  <si>
    <t>蛋</t>
    <phoneticPr fontId="19" type="noConversion"/>
  </si>
  <si>
    <t>烤</t>
    <phoneticPr fontId="19" type="noConversion"/>
  </si>
  <si>
    <t>芡</t>
    <phoneticPr fontId="19" type="noConversion"/>
  </si>
  <si>
    <t>生鮮雞腿</t>
    <phoneticPr fontId="19" type="noConversion"/>
  </si>
  <si>
    <t>冷</t>
    <phoneticPr fontId="19" type="noConversion"/>
  </si>
  <si>
    <t>星期五</t>
    <phoneticPr fontId="19" type="noConversion"/>
  </si>
  <si>
    <t>香菇</t>
    <phoneticPr fontId="19" type="noConversion"/>
  </si>
  <si>
    <t>香菇燉雞</t>
    <phoneticPr fontId="19" type="noConversion"/>
  </si>
  <si>
    <t>黑白滷味</t>
    <phoneticPr fontId="19" type="noConversion"/>
  </si>
  <si>
    <t>生鮮魚肉</t>
    <phoneticPr fontId="19" type="noConversion"/>
  </si>
  <si>
    <t>非基改豆干</t>
    <phoneticPr fontId="19" type="noConversion"/>
  </si>
  <si>
    <t>百頁豆腐</t>
    <phoneticPr fontId="19" type="noConversion"/>
  </si>
  <si>
    <t>星期一</t>
    <phoneticPr fontId="19" type="noConversion"/>
  </si>
  <si>
    <t>圓花瓜</t>
    <phoneticPr fontId="19" type="noConversion"/>
  </si>
  <si>
    <t>洋薏仁飯</t>
    <phoneticPr fontId="19" type="noConversion"/>
  </si>
  <si>
    <t>燒烤雞翅</t>
    <phoneticPr fontId="19" type="noConversion"/>
  </si>
  <si>
    <t>義式茄汁肉醬</t>
    <phoneticPr fontId="19" type="noConversion"/>
  </si>
  <si>
    <t>雞翅</t>
    <phoneticPr fontId="19" type="noConversion"/>
  </si>
  <si>
    <t>洋薏仁</t>
    <phoneticPr fontId="19" type="noConversion"/>
  </si>
  <si>
    <t>五穀飯</t>
    <phoneticPr fontId="19" type="noConversion"/>
  </si>
  <si>
    <t>五穀米</t>
    <phoneticPr fontId="19" type="noConversion"/>
  </si>
  <si>
    <t>芝麻雞丁</t>
    <phoneticPr fontId="19" type="noConversion"/>
  </si>
  <si>
    <t>瓜仔肉燥</t>
    <phoneticPr fontId="19" type="noConversion"/>
  </si>
  <si>
    <t>地瓜飯</t>
    <phoneticPr fontId="19" type="noConversion"/>
  </si>
  <si>
    <t>南瓜咖哩</t>
    <phoneticPr fontId="19" type="noConversion"/>
  </si>
  <si>
    <t>鐵板豆芽</t>
    <phoneticPr fontId="19" type="noConversion"/>
  </si>
  <si>
    <t>雞塊</t>
    <phoneticPr fontId="19" type="noConversion"/>
  </si>
  <si>
    <t>炸雞腿</t>
    <phoneticPr fontId="19" type="noConversion"/>
  </si>
  <si>
    <t>炸</t>
    <phoneticPr fontId="19" type="noConversion"/>
  </si>
  <si>
    <t>麻婆豆腐</t>
    <phoneticPr fontId="19" type="noConversion"/>
  </si>
  <si>
    <t>煮</t>
    <phoneticPr fontId="19" type="noConversion"/>
  </si>
  <si>
    <t>日式蒸蛋</t>
    <phoneticPr fontId="19" type="noConversion"/>
  </si>
  <si>
    <t>蒸</t>
    <phoneticPr fontId="19" type="noConversion"/>
  </si>
  <si>
    <t>蘿蔔玉米湯</t>
    <phoneticPr fontId="19" type="noConversion"/>
  </si>
  <si>
    <t>柳葉魚</t>
    <phoneticPr fontId="19" type="noConversion"/>
  </si>
  <si>
    <t>雙蘿滷味</t>
    <phoneticPr fontId="19" type="noConversion"/>
  </si>
  <si>
    <t>滷</t>
    <phoneticPr fontId="19" type="noConversion"/>
  </si>
  <si>
    <t>淺色蔬菜</t>
    <phoneticPr fontId="19" type="noConversion"/>
  </si>
  <si>
    <t>紫菜蛋花湯</t>
    <phoneticPr fontId="19" type="noConversion"/>
  </si>
  <si>
    <t>炸醬麵</t>
    <phoneticPr fontId="19" type="noConversion"/>
  </si>
  <si>
    <t>炒</t>
    <phoneticPr fontId="19" type="noConversion"/>
  </si>
  <si>
    <t>炸雞排</t>
    <phoneticPr fontId="19" type="noConversion"/>
  </si>
  <si>
    <t>烤</t>
    <phoneticPr fontId="19" type="noConversion"/>
  </si>
  <si>
    <t>彩椒綠花椰</t>
    <phoneticPr fontId="19" type="noConversion"/>
  </si>
  <si>
    <t>冬瓜排骨湯</t>
    <phoneticPr fontId="19" type="noConversion"/>
  </si>
  <si>
    <t>起司焗三色</t>
    <phoneticPr fontId="19" type="noConversion"/>
  </si>
  <si>
    <t>鮮筍雞湯</t>
    <phoneticPr fontId="19" type="noConversion"/>
  </si>
  <si>
    <t>白飯</t>
    <phoneticPr fontId="19" type="noConversion"/>
  </si>
  <si>
    <t>塔香米血鴨</t>
    <phoneticPr fontId="19" type="noConversion"/>
  </si>
  <si>
    <t>蔥花捲</t>
    <phoneticPr fontId="19" type="noConversion"/>
  </si>
  <si>
    <t>茶葉蛋</t>
    <phoneticPr fontId="19" type="noConversion"/>
  </si>
  <si>
    <t>麵線糊</t>
    <phoneticPr fontId="19" type="noConversion"/>
  </si>
  <si>
    <t>黃金魚排</t>
    <phoneticPr fontId="19" type="noConversion"/>
  </si>
  <si>
    <t>味噌洋芋湯</t>
    <phoneticPr fontId="19" type="noConversion"/>
  </si>
  <si>
    <t>酸辣湯</t>
    <phoneticPr fontId="19" type="noConversion"/>
  </si>
  <si>
    <t>雙色薯條</t>
    <phoneticPr fontId="19" type="noConversion"/>
  </si>
  <si>
    <t>蒜泥白肉</t>
    <phoneticPr fontId="19" type="noConversion"/>
  </si>
  <si>
    <t>日式咖哩</t>
    <phoneticPr fontId="19" type="noConversion"/>
  </si>
  <si>
    <t>烤香腸</t>
    <phoneticPr fontId="19" type="noConversion"/>
  </si>
  <si>
    <t>榨菜肉絲湯</t>
    <phoneticPr fontId="19" type="noConversion"/>
  </si>
  <si>
    <t>三杯雞</t>
    <phoneticPr fontId="19" type="noConversion"/>
  </si>
  <si>
    <t>番茄炒蛋</t>
    <phoneticPr fontId="19" type="noConversion"/>
  </si>
  <si>
    <t>玉米腰果</t>
    <phoneticPr fontId="19" type="noConversion"/>
  </si>
  <si>
    <t>蘿蔔排骨湯</t>
    <phoneticPr fontId="19" type="noConversion"/>
  </si>
  <si>
    <t>金門炒泡麵</t>
    <phoneticPr fontId="19" type="noConversion"/>
  </si>
  <si>
    <t>玉米濃湯</t>
    <phoneticPr fontId="19" type="noConversion"/>
  </si>
  <si>
    <t>芡</t>
    <phoneticPr fontId="19" type="noConversion"/>
  </si>
  <si>
    <t>鮮筍滷肉</t>
    <phoneticPr fontId="19" type="noConversion"/>
  </si>
  <si>
    <t>香菇蒸蛋</t>
    <phoneticPr fontId="19" type="noConversion"/>
  </si>
  <si>
    <t>椒鹽蘿蔔糕</t>
    <phoneticPr fontId="19" type="noConversion"/>
  </si>
  <si>
    <t>味噌豆腐湯</t>
    <phoneticPr fontId="19" type="noConversion"/>
  </si>
  <si>
    <t>義大利麵</t>
    <phoneticPr fontId="19" type="noConversion"/>
  </si>
  <si>
    <t>蕈菇蛋花湯</t>
    <phoneticPr fontId="19" type="noConversion"/>
  </si>
  <si>
    <t>沙茶鴨煲</t>
    <phoneticPr fontId="19" type="noConversion"/>
  </si>
  <si>
    <t>CAS魚排</t>
    <phoneticPr fontId="19" type="noConversion"/>
  </si>
  <si>
    <t>壽喜炒蛋</t>
    <phoneticPr fontId="19" type="noConversion"/>
  </si>
  <si>
    <t>鮮筍排骨湯</t>
    <phoneticPr fontId="19" type="noConversion"/>
  </si>
  <si>
    <t>麻油雞</t>
    <phoneticPr fontId="19" type="noConversion"/>
  </si>
  <si>
    <t>焗烤茄汁粉</t>
    <phoneticPr fontId="19" type="noConversion"/>
  </si>
  <si>
    <t>烤雞翅</t>
    <phoneticPr fontId="19" type="noConversion"/>
  </si>
  <si>
    <t>筍絲肉絲</t>
    <phoneticPr fontId="19" type="noConversion"/>
  </si>
  <si>
    <t>海芽豆腐湯</t>
    <phoneticPr fontId="19" type="noConversion"/>
  </si>
  <si>
    <t>冬粉蛋花湯</t>
    <phoneticPr fontId="19" type="noConversion"/>
  </si>
  <si>
    <t>日式烏龍麵</t>
    <phoneticPr fontId="19" type="noConversion"/>
  </si>
  <si>
    <t>客家小卷</t>
    <phoneticPr fontId="19" type="noConversion"/>
  </si>
  <si>
    <t>沙茶煲粉</t>
    <phoneticPr fontId="19" type="noConversion"/>
  </si>
  <si>
    <t>辣炒年糕</t>
    <phoneticPr fontId="19" type="noConversion"/>
  </si>
  <si>
    <t>筍子排骨湯</t>
    <phoneticPr fontId="19" type="noConversion"/>
  </si>
  <si>
    <t>香菇</t>
  </si>
  <si>
    <t>生鮮雞肉</t>
    <phoneticPr fontId="19" type="noConversion"/>
  </si>
  <si>
    <t>白蘿蔔</t>
    <phoneticPr fontId="19" type="noConversion"/>
  </si>
  <si>
    <t>紅蘿蔔</t>
    <phoneticPr fontId="19" type="noConversion"/>
  </si>
  <si>
    <t>玉米</t>
    <phoneticPr fontId="19" type="noConversion"/>
  </si>
  <si>
    <t>加</t>
    <phoneticPr fontId="19" type="noConversion"/>
  </si>
  <si>
    <t>海帶芽</t>
    <phoneticPr fontId="19" type="noConversion"/>
  </si>
  <si>
    <t>蛋</t>
    <phoneticPr fontId="19" type="noConversion"/>
  </si>
  <si>
    <t>生鮮豬肉</t>
    <phoneticPr fontId="19" type="noConversion"/>
  </si>
  <si>
    <t>生鮮雞排</t>
    <phoneticPr fontId="19" type="noConversion"/>
  </si>
  <si>
    <t>綠花椰</t>
    <phoneticPr fontId="19" type="noConversion"/>
  </si>
  <si>
    <t>甜椒</t>
    <phoneticPr fontId="19" type="noConversion"/>
  </si>
  <si>
    <t>木耳</t>
    <phoneticPr fontId="19" type="noConversion"/>
  </si>
  <si>
    <t>冬瓜</t>
    <phoneticPr fontId="19" type="noConversion"/>
  </si>
  <si>
    <t>生鮮排骨</t>
    <phoneticPr fontId="19" type="noConversion"/>
  </si>
  <si>
    <t>生鮮筍子</t>
    <phoneticPr fontId="19" type="noConversion"/>
  </si>
  <si>
    <t>生鮮鴨肉</t>
    <phoneticPr fontId="19" type="noConversion"/>
  </si>
  <si>
    <t>米血</t>
    <phoneticPr fontId="19" type="noConversion"/>
  </si>
  <si>
    <t>九層塔</t>
    <phoneticPr fontId="19" type="noConversion"/>
  </si>
  <si>
    <t>冬蝦</t>
    <phoneticPr fontId="19" type="noConversion"/>
  </si>
  <si>
    <t>馬鈴薯</t>
    <phoneticPr fontId="19" type="noConversion"/>
  </si>
  <si>
    <t>味噌</t>
  </si>
  <si>
    <t>味噌</t>
    <phoneticPr fontId="19" type="noConversion"/>
  </si>
  <si>
    <t>筍子</t>
    <phoneticPr fontId="19" type="noConversion"/>
  </si>
  <si>
    <t>醃</t>
    <phoneticPr fontId="19" type="noConversion"/>
  </si>
  <si>
    <t>乾木耳</t>
    <phoneticPr fontId="19" type="noConversion"/>
  </si>
  <si>
    <t>冷</t>
    <phoneticPr fontId="19" type="noConversion"/>
  </si>
  <si>
    <t>薯條</t>
    <phoneticPr fontId="19" type="noConversion"/>
  </si>
  <si>
    <t>生鮮豬肉</t>
    <phoneticPr fontId="19" type="noConversion"/>
  </si>
  <si>
    <t>洋蔥</t>
    <phoneticPr fontId="19" type="noConversion"/>
  </si>
  <si>
    <t>洋蔥</t>
    <phoneticPr fontId="19" type="noConversion"/>
  </si>
  <si>
    <t>生鮮豬肉</t>
    <phoneticPr fontId="19" type="noConversion"/>
  </si>
  <si>
    <t>香腸</t>
    <phoneticPr fontId="19" type="noConversion"/>
  </si>
  <si>
    <t>加</t>
    <phoneticPr fontId="19" type="noConversion"/>
  </si>
  <si>
    <t>榨菜</t>
    <phoneticPr fontId="19" type="noConversion"/>
  </si>
  <si>
    <t>冬粉</t>
    <phoneticPr fontId="19" type="noConversion"/>
  </si>
  <si>
    <t>杏鮑菇</t>
    <phoneticPr fontId="19" type="noConversion"/>
  </si>
  <si>
    <t>九層塔</t>
    <phoneticPr fontId="19" type="noConversion"/>
  </si>
  <si>
    <t>番茄</t>
  </si>
  <si>
    <t>玉米</t>
    <phoneticPr fontId="19" type="noConversion"/>
  </si>
  <si>
    <t>雪蓮子</t>
    <phoneticPr fontId="19" type="noConversion"/>
  </si>
  <si>
    <t>芋頭</t>
    <phoneticPr fontId="19" type="noConversion"/>
  </si>
  <si>
    <t>腰果</t>
    <phoneticPr fontId="19" type="noConversion"/>
  </si>
  <si>
    <t>生鮮排骨</t>
    <phoneticPr fontId="19" type="noConversion"/>
  </si>
  <si>
    <t>生鮮雞肉</t>
    <phoneticPr fontId="19" type="noConversion"/>
  </si>
  <si>
    <t>白芝麻</t>
    <phoneticPr fontId="19" type="noConversion"/>
  </si>
  <si>
    <t>碎花瓜</t>
    <phoneticPr fontId="19" type="noConversion"/>
  </si>
  <si>
    <t>公仔麵</t>
  </si>
  <si>
    <t>生鮮絞肉</t>
  </si>
  <si>
    <t>蛋</t>
    <phoneticPr fontId="19" type="noConversion"/>
  </si>
  <si>
    <t>地瓜</t>
    <phoneticPr fontId="19" type="noConversion"/>
  </si>
  <si>
    <t>海帶結</t>
    <phoneticPr fontId="19" type="noConversion"/>
  </si>
  <si>
    <t>蘿蔔糕</t>
    <phoneticPr fontId="19" type="noConversion"/>
  </si>
  <si>
    <t>柴魚</t>
  </si>
  <si>
    <t>地瓜條</t>
    <phoneticPr fontId="19" type="noConversion"/>
  </si>
  <si>
    <t>金針菇</t>
    <phoneticPr fontId="19" type="noConversion"/>
  </si>
  <si>
    <t>香菇</t>
    <phoneticPr fontId="19" type="noConversion"/>
  </si>
  <si>
    <t>蒲瓜</t>
    <phoneticPr fontId="19" type="noConversion"/>
  </si>
  <si>
    <t>非基改凍豆腐</t>
    <phoneticPr fontId="19" type="noConversion"/>
  </si>
  <si>
    <t>豆</t>
    <phoneticPr fontId="19" type="noConversion"/>
  </si>
  <si>
    <t>生鮮魚肉</t>
    <phoneticPr fontId="19" type="noConversion"/>
  </si>
  <si>
    <t>海</t>
    <phoneticPr fontId="19" type="noConversion"/>
  </si>
  <si>
    <t>紅蘿蔔</t>
    <phoneticPr fontId="19" type="noConversion"/>
  </si>
  <si>
    <t>金針菇</t>
    <phoneticPr fontId="19" type="noConversion"/>
  </si>
  <si>
    <t>螺絲麵</t>
    <phoneticPr fontId="19" type="noConversion"/>
  </si>
  <si>
    <t>起司</t>
    <phoneticPr fontId="19" type="noConversion"/>
  </si>
  <si>
    <t>雞翅</t>
    <phoneticPr fontId="19" type="noConversion"/>
  </si>
  <si>
    <t>乾木耳</t>
    <phoneticPr fontId="19" type="noConversion"/>
  </si>
  <si>
    <t>南瓜</t>
    <phoneticPr fontId="19" type="noConversion"/>
  </si>
  <si>
    <t>馬鈴薯</t>
    <phoneticPr fontId="19" type="noConversion"/>
  </si>
  <si>
    <t>非基改豆腐</t>
    <phoneticPr fontId="19" type="noConversion"/>
  </si>
  <si>
    <t>豆芽菜</t>
    <phoneticPr fontId="19" type="noConversion"/>
  </si>
  <si>
    <t>雞塊</t>
    <phoneticPr fontId="19" type="noConversion"/>
  </si>
  <si>
    <t>冬粉</t>
    <phoneticPr fontId="19" type="noConversion"/>
  </si>
  <si>
    <t>西芹</t>
    <phoneticPr fontId="19" type="noConversion"/>
  </si>
  <si>
    <t>小卷</t>
    <phoneticPr fontId="19" type="noConversion"/>
  </si>
  <si>
    <t>白米</t>
    <phoneticPr fontId="19" type="noConversion"/>
  </si>
  <si>
    <t>洋薏仁</t>
    <phoneticPr fontId="19" type="noConversion"/>
  </si>
  <si>
    <t>豆輪</t>
    <phoneticPr fontId="19" type="noConversion"/>
  </si>
  <si>
    <t>寬粉</t>
    <phoneticPr fontId="19" type="noConversion"/>
  </si>
  <si>
    <t>高麗菜</t>
    <phoneticPr fontId="19" type="noConversion"/>
  </si>
  <si>
    <t>豆芽菜</t>
    <phoneticPr fontId="19" type="noConversion"/>
  </si>
  <si>
    <t>白蘿蔔</t>
    <phoneticPr fontId="19" type="noConversion"/>
  </si>
  <si>
    <t>玉米</t>
    <phoneticPr fontId="19" type="noConversion"/>
  </si>
  <si>
    <t>年糕</t>
    <phoneticPr fontId="19" type="noConversion"/>
  </si>
  <si>
    <t>泡菜</t>
    <phoneticPr fontId="19" type="noConversion"/>
  </si>
  <si>
    <t>大白菜</t>
    <phoneticPr fontId="19" type="noConversion"/>
  </si>
  <si>
    <t>非基改豆皮</t>
    <phoneticPr fontId="19" type="noConversion"/>
  </si>
  <si>
    <t>生鮮筍子</t>
    <phoneticPr fontId="19" type="noConversion"/>
  </si>
  <si>
    <t>辣炒年糕(醃)</t>
    <phoneticPr fontId="19" type="noConversion"/>
  </si>
  <si>
    <t>柴魚</t>
    <phoneticPr fontId="19" type="noConversion"/>
  </si>
  <si>
    <t>梅干豆輪燉肉(醃)</t>
    <phoneticPr fontId="19" type="noConversion"/>
  </si>
  <si>
    <t>蘑菇豬柳</t>
    <phoneticPr fontId="19" type="noConversion"/>
  </si>
  <si>
    <t>筍干滷肉</t>
    <phoneticPr fontId="19" type="noConversion"/>
  </si>
  <si>
    <t>筍干滷肉(醃)</t>
    <phoneticPr fontId="19" type="noConversion"/>
  </si>
  <si>
    <t>筍干</t>
    <phoneticPr fontId="19" type="noConversion"/>
  </si>
  <si>
    <t>非基改豆皮</t>
    <phoneticPr fontId="19" type="noConversion"/>
  </si>
  <si>
    <t>梅干豆輪燉肉</t>
    <phoneticPr fontId="19" type="noConversion"/>
  </si>
  <si>
    <t>梅干菜</t>
    <phoneticPr fontId="19" type="noConversion"/>
  </si>
  <si>
    <t>蔥油雞</t>
    <phoneticPr fontId="19" type="noConversion"/>
  </si>
  <si>
    <t>米血</t>
    <phoneticPr fontId="19" type="noConversion"/>
  </si>
  <si>
    <t>白蘿蔔</t>
    <phoneticPr fontId="19" type="noConversion"/>
  </si>
  <si>
    <t>筍香肉絲</t>
    <phoneticPr fontId="19" type="noConversion"/>
  </si>
  <si>
    <t>蔥油雞</t>
    <phoneticPr fontId="19" type="noConversion"/>
  </si>
  <si>
    <t>焗烤飯</t>
    <phoneticPr fontId="19" type="noConversion"/>
  </si>
  <si>
    <t>烤薯餅(加)</t>
    <phoneticPr fontId="19" type="noConversion"/>
  </si>
  <si>
    <t>客家小卷(海)</t>
    <phoneticPr fontId="19" type="noConversion"/>
  </si>
  <si>
    <t>芋頭摩摩喳喳</t>
    <phoneticPr fontId="19" type="noConversion"/>
  </si>
  <si>
    <t>紅豆撞奶</t>
    <phoneticPr fontId="19" type="noConversion"/>
  </si>
  <si>
    <t>豆乳雞</t>
    <phoneticPr fontId="19" type="noConversion"/>
  </si>
  <si>
    <t>烤饅頭(冷)</t>
    <phoneticPr fontId="19" type="noConversion"/>
  </si>
  <si>
    <t>雙色薯條(加)</t>
    <phoneticPr fontId="19" type="noConversion"/>
  </si>
  <si>
    <t>彰泰國中---金大立廠商菜單</t>
    <phoneticPr fontId="19" type="noConversion"/>
  </si>
  <si>
    <t>第一週菜單明細(彰泰國中-金大立廠商)</t>
    <phoneticPr fontId="19" type="noConversion"/>
  </si>
  <si>
    <t>第二週菜單明細(彰泰國中-金大立廠商)</t>
    <phoneticPr fontId="19" type="noConversion"/>
  </si>
  <si>
    <t>第三週菜單明細(彰泰國中-金大立廠商)</t>
    <phoneticPr fontId="19" type="noConversion"/>
  </si>
  <si>
    <t>第四週菜單明細(彰泰國中-金大立廠商)</t>
    <phoneticPr fontId="19" type="noConversion"/>
  </si>
  <si>
    <t>芋頭摩摩喳喳</t>
    <phoneticPr fontId="19" type="noConversion"/>
  </si>
  <si>
    <t>芋頭</t>
    <phoneticPr fontId="19" type="noConversion"/>
  </si>
  <si>
    <t>紅豆</t>
    <phoneticPr fontId="19" type="noConversion"/>
  </si>
  <si>
    <t>西谷米</t>
    <phoneticPr fontId="19" type="noConversion"/>
  </si>
  <si>
    <t>蒸</t>
    <phoneticPr fontId="19" type="noConversion"/>
  </si>
  <si>
    <t>焗烤飯</t>
    <phoneticPr fontId="19" type="noConversion"/>
  </si>
  <si>
    <t>起司</t>
    <phoneticPr fontId="19" type="noConversion"/>
  </si>
  <si>
    <t>烤</t>
    <phoneticPr fontId="19" type="noConversion"/>
  </si>
  <si>
    <t>炒</t>
    <phoneticPr fontId="19" type="noConversion"/>
  </si>
  <si>
    <t>炸雞腿(炸)</t>
    <phoneticPr fontId="19" type="noConversion"/>
  </si>
  <si>
    <t>水餃(冷)</t>
    <phoneticPr fontId="19" type="noConversion"/>
  </si>
  <si>
    <t>紅豆撞奶</t>
    <phoneticPr fontId="19" type="noConversion"/>
  </si>
  <si>
    <t>紅豆</t>
    <phoneticPr fontId="19" type="noConversion"/>
  </si>
  <si>
    <t>奶粉</t>
    <phoneticPr fontId="19" type="noConversion"/>
  </si>
  <si>
    <t>玉米可樂餅</t>
    <phoneticPr fontId="19" type="noConversion"/>
  </si>
  <si>
    <t>烤薯餅</t>
    <phoneticPr fontId="19" type="noConversion"/>
  </si>
  <si>
    <t>薯餅</t>
    <phoneticPr fontId="19" type="noConversion"/>
  </si>
  <si>
    <t>深色蔬菜</t>
    <phoneticPr fontId="19" type="noConversion"/>
  </si>
  <si>
    <t>淺色蔬菜</t>
    <phoneticPr fontId="19" type="noConversion"/>
  </si>
  <si>
    <t>加</t>
    <phoneticPr fontId="19" type="noConversion"/>
  </si>
  <si>
    <t>銀絲卷(冷)</t>
    <phoneticPr fontId="19" type="noConversion"/>
  </si>
  <si>
    <t>銀絲卷</t>
    <phoneticPr fontId="19" type="noConversion"/>
  </si>
  <si>
    <t>冷</t>
    <phoneticPr fontId="19" type="noConversion"/>
  </si>
  <si>
    <t>炸雞腿</t>
    <phoneticPr fontId="19" type="noConversion"/>
  </si>
  <si>
    <t>水餃</t>
    <phoneticPr fontId="19" type="noConversion"/>
  </si>
  <si>
    <t>生鮮雞腿</t>
    <phoneticPr fontId="19" type="noConversion"/>
  </si>
  <si>
    <t>炸</t>
    <phoneticPr fontId="19" type="noConversion"/>
  </si>
  <si>
    <t>烤饅頭</t>
    <phoneticPr fontId="19" type="noConversion"/>
  </si>
  <si>
    <t>饅頭</t>
    <phoneticPr fontId="19" type="noConversion"/>
  </si>
  <si>
    <t>加</t>
    <phoneticPr fontId="19" type="noConversion"/>
  </si>
  <si>
    <t>紅油蒸餃</t>
    <phoneticPr fontId="19" type="noConversion"/>
  </si>
  <si>
    <t>蒸餃</t>
    <phoneticPr fontId="19" type="noConversion"/>
  </si>
  <si>
    <t>紅油蒸餃(冷)</t>
    <phoneticPr fontId="19" type="noConversion"/>
  </si>
  <si>
    <t>奶黃包(冷)</t>
    <phoneticPr fontId="19" type="noConversion"/>
  </si>
  <si>
    <t>奶黃包</t>
    <phoneticPr fontId="19" type="noConversion"/>
  </si>
  <si>
    <t>冷</t>
    <phoneticPr fontId="19" type="noConversion"/>
  </si>
  <si>
    <t>沙茶鴨煲(豆)</t>
    <phoneticPr fontId="19" type="noConversion"/>
  </si>
  <si>
    <t>烤雞腿</t>
    <phoneticPr fontId="19" type="noConversion"/>
  </si>
  <si>
    <t>雙蘿滷味(豆)</t>
    <phoneticPr fontId="19" type="noConversion"/>
  </si>
  <si>
    <t>非基改凍豆腐</t>
    <phoneticPr fontId="19" type="noConversion"/>
  </si>
  <si>
    <t>豆</t>
    <phoneticPr fontId="19" type="noConversion"/>
  </si>
  <si>
    <t>鮮炒高麗菜</t>
    <phoneticPr fontId="19" type="noConversion"/>
  </si>
  <si>
    <t>香菇燉雞(醃)</t>
    <phoneticPr fontId="19" type="noConversion"/>
  </si>
  <si>
    <t>榨菜肉絲湯(醃)</t>
    <phoneticPr fontId="19" type="noConversion"/>
  </si>
  <si>
    <t>酸辣湯(芡)(豆)</t>
    <phoneticPr fontId="19" type="noConversion"/>
  </si>
  <si>
    <t>糙米</t>
    <phoneticPr fontId="19" type="noConversion"/>
  </si>
  <si>
    <t>紫米</t>
    <phoneticPr fontId="19" type="noConversion"/>
  </si>
  <si>
    <t>4月1日(四)</t>
    <phoneticPr fontId="19" type="noConversion"/>
  </si>
  <si>
    <t>4月2日(五)</t>
    <phoneticPr fontId="19" type="noConversion"/>
  </si>
  <si>
    <t>炸雞腿</t>
    <phoneticPr fontId="19" type="noConversion"/>
  </si>
  <si>
    <t>麻婆豆腐</t>
    <phoneticPr fontId="19" type="noConversion"/>
  </si>
  <si>
    <t>日式蒸蛋</t>
  </si>
  <si>
    <t>蘿蔔玉米湯</t>
  </si>
  <si>
    <t>熱量</t>
  </si>
  <si>
    <t>脂肪</t>
  </si>
  <si>
    <t>醣類</t>
  </si>
  <si>
    <t>蛋白質</t>
  </si>
  <si>
    <t xml:space="preserve">4月5日(一) </t>
    <phoneticPr fontId="19" type="noConversion"/>
  </si>
  <si>
    <t xml:space="preserve">4月6日(二) </t>
    <phoneticPr fontId="19" type="noConversion"/>
  </si>
  <si>
    <t xml:space="preserve">4月7日(三) </t>
    <phoneticPr fontId="19" type="noConversion"/>
  </si>
  <si>
    <t>4月8日(四)</t>
    <phoneticPr fontId="19" type="noConversion"/>
  </si>
  <si>
    <t xml:space="preserve">4月9日(五) </t>
    <phoneticPr fontId="19" type="noConversion"/>
  </si>
  <si>
    <t>胚芽飯</t>
  </si>
  <si>
    <t>炸醬麵</t>
    <phoneticPr fontId="19" type="noConversion"/>
  </si>
  <si>
    <t>紫米飯</t>
  </si>
  <si>
    <t>石板炒豬肉</t>
  </si>
  <si>
    <t>炸雞排</t>
    <phoneticPr fontId="19" type="noConversion"/>
  </si>
  <si>
    <t>筍干滷肉</t>
    <phoneticPr fontId="19" type="noConversion"/>
  </si>
  <si>
    <t>塔香米血鴨</t>
  </si>
  <si>
    <t>柳葉魚</t>
    <phoneticPr fontId="19" type="noConversion"/>
  </si>
  <si>
    <t>鮪魚玉米炒蛋</t>
    <phoneticPr fontId="19" type="noConversion"/>
  </si>
  <si>
    <t>蔥花捲</t>
    <phoneticPr fontId="19" type="noConversion"/>
  </si>
  <si>
    <t>雙蘿滷味</t>
  </si>
  <si>
    <t>彩椒綠花椰</t>
  </si>
  <si>
    <r>
      <t>起司</t>
    </r>
    <r>
      <rPr>
        <b/>
        <sz val="16"/>
        <color theme="1"/>
        <rFont val="華康少女文字W7"/>
        <family val="3"/>
        <charset val="136"/>
      </rPr>
      <t>焗</t>
    </r>
    <r>
      <rPr>
        <sz val="16"/>
        <color theme="1"/>
        <rFont val="華康少女文字W7"/>
        <family val="3"/>
        <charset val="136"/>
      </rPr>
      <t>三色</t>
    </r>
    <phoneticPr fontId="19" type="noConversion"/>
  </si>
  <si>
    <t>茶葉蛋</t>
  </si>
  <si>
    <t>淺色蔬菜</t>
  </si>
  <si>
    <t>紫菜蛋花湯</t>
  </si>
  <si>
    <t>冬瓜排骨湯</t>
  </si>
  <si>
    <t>鮮筍雞湯</t>
  </si>
  <si>
    <t>麵線糊</t>
    <phoneticPr fontId="19" type="noConversion"/>
  </si>
  <si>
    <t xml:space="preserve">4月12日(一) </t>
    <phoneticPr fontId="19" type="noConversion"/>
  </si>
  <si>
    <t xml:space="preserve">4月13日(二) </t>
    <phoneticPr fontId="19" type="noConversion"/>
  </si>
  <si>
    <t xml:space="preserve">4月14日(三) </t>
    <phoneticPr fontId="19" type="noConversion"/>
  </si>
  <si>
    <t xml:space="preserve">4月15日(四) </t>
    <phoneticPr fontId="19" type="noConversion"/>
  </si>
  <si>
    <t xml:space="preserve">4月16日(五) </t>
    <phoneticPr fontId="19" type="noConversion"/>
  </si>
  <si>
    <t>洋薏仁飯</t>
  </si>
  <si>
    <t>五穀飯</t>
  </si>
  <si>
    <t>香菇燉雞</t>
  </si>
  <si>
    <t>燒烤雞翅</t>
  </si>
  <si>
    <t>蒜泥白肉</t>
  </si>
  <si>
    <t>三杯雞</t>
  </si>
  <si>
    <t>黃金魚排</t>
    <phoneticPr fontId="19" type="noConversion"/>
  </si>
  <si>
    <t>義式茄汁肉醬</t>
  </si>
  <si>
    <t>日式咖哩</t>
  </si>
  <si>
    <t>番茄炒蛋</t>
    <phoneticPr fontId="19" type="noConversion"/>
  </si>
  <si>
    <t>玉米腰果</t>
  </si>
  <si>
    <t>味噌洋芋湯</t>
  </si>
  <si>
    <t>酸辣湯</t>
    <phoneticPr fontId="19" type="noConversion"/>
  </si>
  <si>
    <t>榨菜肉絲湯</t>
    <phoneticPr fontId="19" type="noConversion"/>
  </si>
  <si>
    <t>蘿蔔排骨湯</t>
  </si>
  <si>
    <t xml:space="preserve">4月19日(一) </t>
    <phoneticPr fontId="19" type="noConversion"/>
  </si>
  <si>
    <t xml:space="preserve">4月20日(二) </t>
    <phoneticPr fontId="19" type="noConversion"/>
  </si>
  <si>
    <t xml:space="preserve">4月21日(三) </t>
    <phoneticPr fontId="19" type="noConversion"/>
  </si>
  <si>
    <t xml:space="preserve">4月22日(四) </t>
    <phoneticPr fontId="19" type="noConversion"/>
  </si>
  <si>
    <t xml:space="preserve">4月23日(五) </t>
    <phoneticPr fontId="19" type="noConversion"/>
  </si>
  <si>
    <t>地瓜飯</t>
  </si>
  <si>
    <t>義大利麵</t>
    <phoneticPr fontId="19" type="noConversion"/>
  </si>
  <si>
    <t>糙米飯</t>
  </si>
  <si>
    <t>鮮筍滷肉</t>
  </si>
  <si>
    <t>沙茶鴨煲</t>
  </si>
  <si>
    <t>麻油雞</t>
  </si>
  <si>
    <t>瓜仔肉燥</t>
    <phoneticPr fontId="19" type="noConversion"/>
  </si>
  <si>
    <t>香菇蒸蛋</t>
  </si>
  <si>
    <t>烤饅頭</t>
    <phoneticPr fontId="19" type="noConversion"/>
  </si>
  <si>
    <t>CAS魚排</t>
    <phoneticPr fontId="19" type="noConversion"/>
  </si>
  <si>
    <r>
      <rPr>
        <b/>
        <sz val="16"/>
        <color theme="1"/>
        <rFont val="華康少女文字W7"/>
        <family val="3"/>
        <charset val="136"/>
      </rPr>
      <t>焗</t>
    </r>
    <r>
      <rPr>
        <sz val="16"/>
        <color theme="1"/>
        <rFont val="華康少女文字W7"/>
        <family val="3"/>
        <charset val="136"/>
      </rPr>
      <t>烤茄汁粉</t>
    </r>
    <phoneticPr fontId="19" type="noConversion"/>
  </si>
  <si>
    <t>金門炒泡麵</t>
  </si>
  <si>
    <t>椒鹽蘿蔔糕</t>
    <phoneticPr fontId="19" type="noConversion"/>
  </si>
  <si>
    <t>雙色薯條</t>
    <phoneticPr fontId="19" type="noConversion"/>
  </si>
  <si>
    <t>壽喜炒蛋</t>
  </si>
  <si>
    <t>玉米可樂餅</t>
    <phoneticPr fontId="19" type="noConversion"/>
  </si>
  <si>
    <t>玉米濃湯</t>
    <phoneticPr fontId="19" type="noConversion"/>
  </si>
  <si>
    <t>味噌豆腐湯</t>
    <phoneticPr fontId="19" type="noConversion"/>
  </si>
  <si>
    <t>蕈菇蛋花湯</t>
  </si>
  <si>
    <t>鮮筍排骨湯</t>
  </si>
  <si>
    <t xml:space="preserve">4月26日(一) </t>
    <phoneticPr fontId="19" type="noConversion"/>
  </si>
  <si>
    <t xml:space="preserve">4月27日(二) </t>
    <phoneticPr fontId="19" type="noConversion"/>
  </si>
  <si>
    <t xml:space="preserve">4月28日(三) </t>
    <phoneticPr fontId="19" type="noConversion"/>
  </si>
  <si>
    <t>4月29日(四)</t>
    <phoneticPr fontId="19" type="noConversion"/>
  </si>
  <si>
    <t>4月30日(五)</t>
    <phoneticPr fontId="19" type="noConversion"/>
  </si>
  <si>
    <t xml:space="preserve"> 日式烏龍麵</t>
    <phoneticPr fontId="19" type="noConversion"/>
  </si>
  <si>
    <t>烤雞翅</t>
  </si>
  <si>
    <t>蘑菇豬柳</t>
  </si>
  <si>
    <t>梅干豆輪燉肉</t>
    <phoneticPr fontId="19" type="noConversion"/>
  </si>
  <si>
    <t>蔥油雞</t>
  </si>
  <si>
    <t>筍香肉絲</t>
  </si>
  <si>
    <t>鐵板豆芽</t>
  </si>
  <si>
    <t>辣炒年糕</t>
    <phoneticPr fontId="19" type="noConversion"/>
  </si>
  <si>
    <t>南瓜咖哩</t>
  </si>
  <si>
    <t>雞塊</t>
    <phoneticPr fontId="19" type="noConversion"/>
  </si>
  <si>
    <t>海芽豆腐湯</t>
    <phoneticPr fontId="19" type="noConversion"/>
  </si>
  <si>
    <t>冬粉蛋花湯</t>
  </si>
  <si>
    <t>筍子排骨湯</t>
  </si>
  <si>
    <t>營養師：王麗婷</t>
    <phoneticPr fontId="19" type="noConversion"/>
  </si>
  <si>
    <t xml:space="preserve">        食品技師：雲文貞</t>
    <phoneticPr fontId="19" type="noConversion"/>
  </si>
  <si>
    <t xml:space="preserve">    供應學校：彰泰國中</t>
    <phoneticPr fontId="19" type="noConversion"/>
  </si>
  <si>
    <r>
      <t>沙茶</t>
    </r>
    <r>
      <rPr>
        <b/>
        <sz val="16"/>
        <color theme="3" tint="-0.499984740745262"/>
        <rFont val="華康少女文字W7"/>
        <family val="3"/>
        <charset val="136"/>
      </rPr>
      <t>煲</t>
    </r>
    <r>
      <rPr>
        <sz val="16"/>
        <color theme="3" tint="-0.499984740745262"/>
        <rFont val="華康少女文字W7"/>
        <family val="3"/>
        <charset val="136"/>
      </rPr>
      <t>粉</t>
    </r>
    <phoneticPr fontId="19" type="noConversion"/>
  </si>
  <si>
    <t>烤雞腿</t>
    <phoneticPr fontId="19" type="noConversion"/>
  </si>
  <si>
    <t>奶黃包</t>
    <phoneticPr fontId="19" type="noConversion"/>
  </si>
  <si>
    <t>焗烤飯</t>
    <phoneticPr fontId="19" type="noConversion"/>
  </si>
  <si>
    <t>炸雞腿</t>
    <phoneticPr fontId="19" type="noConversion"/>
  </si>
  <si>
    <t>水餃</t>
    <phoneticPr fontId="19" type="noConversion"/>
  </si>
  <si>
    <t>銀絲卷</t>
    <phoneticPr fontId="19" type="noConversion"/>
  </si>
  <si>
    <t>豆乳雞</t>
    <phoneticPr fontId="19" type="noConversion"/>
  </si>
  <si>
    <t>紅豆撞奶</t>
    <phoneticPr fontId="19" type="noConversion"/>
  </si>
  <si>
    <t>紅油蒸餃</t>
    <phoneticPr fontId="19" type="noConversion"/>
  </si>
  <si>
    <t>烤薯餅</t>
    <phoneticPr fontId="19" type="noConversion"/>
  </si>
  <si>
    <t>客家小卷</t>
    <phoneticPr fontId="19" type="noConversion"/>
  </si>
  <si>
    <t>烤香腸</t>
    <phoneticPr fontId="19" type="noConversion"/>
  </si>
  <si>
    <t>鮮炒高麗菜</t>
    <phoneticPr fontId="19" type="noConversion"/>
  </si>
  <si>
    <t>黑白滷味</t>
    <phoneticPr fontId="19" type="noConversion"/>
  </si>
  <si>
    <t>芋頭摩摩喳喳</t>
    <phoneticPr fontId="19" type="noConversion"/>
  </si>
  <si>
    <t>深色蔬菜</t>
    <phoneticPr fontId="19" type="noConversion"/>
  </si>
  <si>
    <t>CAS魚排(炸)(海)</t>
    <phoneticPr fontId="19" type="noConversion"/>
  </si>
  <si>
    <t>玉米可樂餅(加)</t>
    <phoneticPr fontId="19" type="noConversion"/>
  </si>
  <si>
    <t>加</t>
    <phoneticPr fontId="19" type="noConversion"/>
  </si>
  <si>
    <t>蘑菇豬柳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</si>
</sst>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;_ "/>
    <numFmt numFmtId="177" formatCode="0;_쐀"/>
    <numFmt numFmtId="178" formatCode="0.00_);[Red]\(0.00\)"/>
  </numFmts>
  <fonts count="65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  <scheme val="major"/>
    </font>
    <font>
      <sz val="12"/>
      <name val="新細明體"/>
      <family val="1"/>
      <charset val="136"/>
      <scheme val="major"/>
    </font>
    <font>
      <sz val="8"/>
      <name val="新細明體"/>
      <family val="1"/>
      <charset val="136"/>
      <scheme val="major"/>
    </font>
    <font>
      <sz val="16"/>
      <name val="新細明體"/>
      <family val="1"/>
      <charset val="136"/>
      <scheme val="major"/>
    </font>
    <font>
      <sz val="12"/>
      <name val="烤烤"/>
      <family val="3"/>
      <charset val="136"/>
    </font>
    <font>
      <sz val="12"/>
      <name val="新細明體"/>
      <family val="3"/>
      <charset val="136"/>
    </font>
    <font>
      <sz val="12"/>
      <color rgb="FFFF0000"/>
      <name val="新細明體"/>
      <family val="1"/>
      <charset val="136"/>
    </font>
    <font>
      <sz val="16"/>
      <name val="華康少女文字W7"/>
      <family val="3"/>
      <charset val="136"/>
    </font>
    <font>
      <sz val="16"/>
      <color theme="1"/>
      <name val="華康少女文字W7"/>
      <family val="3"/>
      <charset val="136"/>
    </font>
    <font>
      <sz val="14"/>
      <name val="新細明體"/>
      <family val="1"/>
      <charset val="136"/>
    </font>
    <font>
      <sz val="20"/>
      <color theme="9" tint="-0.249977111117893"/>
      <name val="華康少女文字W7"/>
      <family val="3"/>
      <charset val="136"/>
    </font>
    <font>
      <b/>
      <sz val="16"/>
      <color rgb="FFFF0D9D"/>
      <name val="華康少女文字W7"/>
      <family val="3"/>
      <charset val="136"/>
    </font>
    <font>
      <sz val="16"/>
      <color rgb="FF0070C0"/>
      <name val="華康少女文字W7"/>
      <family val="3"/>
      <charset val="136"/>
    </font>
    <font>
      <sz val="16"/>
      <name val="新細明體"/>
      <family val="1"/>
      <charset val="136"/>
    </font>
    <font>
      <sz val="16"/>
      <color theme="5" tint="-0.249977111117893"/>
      <name val="華康少女文字W7"/>
      <family val="3"/>
      <charset val="136"/>
    </font>
    <font>
      <sz val="14"/>
      <color theme="1"/>
      <name val="新細明體"/>
      <family val="1"/>
      <charset val="136"/>
    </font>
    <font>
      <b/>
      <sz val="16"/>
      <color rgb="FF7030A0"/>
      <name val="華康少女文字W7"/>
      <family val="3"/>
      <charset val="136"/>
    </font>
    <font>
      <sz val="10"/>
      <color theme="1"/>
      <name val="華康少女文字W7"/>
      <family val="3"/>
      <charset val="136"/>
    </font>
    <font>
      <sz val="10"/>
      <name val="新細明體"/>
      <family val="1"/>
      <charset val="136"/>
    </font>
    <font>
      <b/>
      <sz val="20"/>
      <color theme="8" tint="-0.249977111117893"/>
      <name val="華康少女文字W7"/>
      <family val="3"/>
      <charset val="136"/>
    </font>
    <font>
      <b/>
      <sz val="16"/>
      <color theme="1"/>
      <name val="華康少女文字W7"/>
      <family val="3"/>
      <charset val="136"/>
    </font>
    <font>
      <b/>
      <sz val="16"/>
      <color theme="9" tint="-0.249977111117893"/>
      <name val="華康少女文字W7"/>
      <family val="3"/>
      <charset val="136"/>
    </font>
    <font>
      <b/>
      <sz val="16"/>
      <color rgb="FF00B0F0"/>
      <name val="華康少女文字W7"/>
      <family val="3"/>
      <charset val="136"/>
    </font>
    <font>
      <b/>
      <sz val="16"/>
      <color rgb="FF92D050"/>
      <name val="華康少女文字W7"/>
      <family val="3"/>
      <charset val="136"/>
    </font>
    <font>
      <b/>
      <sz val="16"/>
      <color rgb="FF0070C0"/>
      <name val="華康少女文字W7"/>
      <family val="3"/>
      <charset val="136"/>
    </font>
    <font>
      <b/>
      <sz val="16"/>
      <color rgb="FFFF0000"/>
      <name val="華康少女文字W7"/>
      <family val="3"/>
      <charset val="136"/>
    </font>
    <font>
      <sz val="18"/>
      <color rgb="FF0070C0"/>
      <name val="華康少女文字W7"/>
      <family val="3"/>
      <charset val="136"/>
    </font>
    <font>
      <b/>
      <sz val="16"/>
      <color rgb="FFFF6600"/>
      <name val="華康少女文字W7"/>
      <family val="3"/>
      <charset val="136"/>
    </font>
    <font>
      <sz val="20"/>
      <color rgb="FFFF0000"/>
      <name val="華康少女文字W7"/>
      <family val="3"/>
      <charset val="136"/>
    </font>
    <font>
      <sz val="16"/>
      <color rgb="FFFF0000"/>
      <name val="華康少女文字W7"/>
      <family val="3"/>
      <charset val="136"/>
    </font>
    <font>
      <sz val="16"/>
      <color theme="3" tint="-0.499984740745262"/>
      <name val="華康少女文字W7"/>
      <family val="3"/>
      <charset val="136"/>
    </font>
    <font>
      <sz val="20"/>
      <color rgb="FFFFC000"/>
      <name val="華康少女文字W7"/>
      <family val="3"/>
      <charset val="136"/>
    </font>
    <font>
      <sz val="16"/>
      <color theme="6" tint="-0.249977111117893"/>
      <name val="華康少女文字W7"/>
      <family val="3"/>
      <charset val="136"/>
    </font>
    <font>
      <sz val="16"/>
      <color theme="1"/>
      <name val="金梅蘭明體"/>
      <family val="3"/>
      <charset val="136"/>
    </font>
    <font>
      <sz val="26"/>
      <color rgb="FFFF0000"/>
      <name val="華康少女文字W7"/>
      <family val="3"/>
      <charset val="136"/>
    </font>
    <font>
      <sz val="12"/>
      <name val="華康少女文字W7"/>
      <family val="3"/>
      <charset val="136"/>
    </font>
    <font>
      <sz val="14"/>
      <name val="金梅蘭明體"/>
      <family val="3"/>
      <charset val="136"/>
    </font>
    <font>
      <sz val="14"/>
      <name val="華康中明體"/>
      <family val="3"/>
      <charset val="136"/>
    </font>
    <font>
      <b/>
      <sz val="16"/>
      <color theme="3" tint="-0.499984740745262"/>
      <name val="華康少女文字W7"/>
      <family val="3"/>
      <charset val="136"/>
    </font>
    <font>
      <sz val="18"/>
      <color rgb="FF7030A0"/>
      <name val="華康少女文字W7"/>
      <family val="3"/>
      <charset val="136"/>
    </font>
    <font>
      <b/>
      <sz val="16"/>
      <color theme="5" tint="0.59999389629810485"/>
      <name val="華康少女文字W7"/>
      <family val="3"/>
      <charset val="136"/>
    </font>
    <font>
      <sz val="16"/>
      <color rgb="FF982C86"/>
      <name val="華康少女文字W7"/>
      <family val="3"/>
      <charset val="136"/>
    </font>
    <font>
      <sz val="20"/>
      <color rgb="FF982C86"/>
      <name val="華康少女文字W7"/>
      <family val="3"/>
      <charset val="136"/>
    </font>
    <font>
      <b/>
      <sz val="20"/>
      <color rgb="FF92D050"/>
      <name val="華康少女文字W7"/>
      <family val="3"/>
      <charset val="136"/>
    </font>
    <font>
      <sz val="16"/>
      <color rgb="FF92D050"/>
      <name val="華康少女文字W7"/>
      <family val="3"/>
      <charset val="136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 style="thin">
        <color indexed="64"/>
      </left>
      <right/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medium">
        <color indexed="64"/>
      </right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59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295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shrinkToFit="1"/>
    </xf>
    <xf numFmtId="0" fontId="21" fillId="24" borderId="0" xfId="0" applyFont="1" applyFill="1" applyBorder="1">
      <alignment vertical="center"/>
    </xf>
    <xf numFmtId="0" fontId="21" fillId="24" borderId="0" xfId="0" applyFont="1" applyFill="1" applyBorder="1" applyAlignment="1">
      <alignment horizontal="center" vertical="center"/>
    </xf>
    <xf numFmtId="0" fontId="22" fillId="24" borderId="0" xfId="0" applyFont="1" applyFill="1" applyBorder="1" applyAlignment="1">
      <alignment vertical="center"/>
    </xf>
    <xf numFmtId="0" fontId="21" fillId="24" borderId="0" xfId="0" applyFont="1" applyFill="1" applyBorder="1" applyAlignment="1">
      <alignment horizontal="left"/>
    </xf>
    <xf numFmtId="0" fontId="21" fillId="24" borderId="0" xfId="0" applyFont="1" applyFill="1" applyBorder="1" applyAlignment="1">
      <alignment horizontal="center" vertical="center" shrinkToFit="1"/>
    </xf>
    <xf numFmtId="0" fontId="21" fillId="24" borderId="0" xfId="0" applyFont="1" applyFill="1" applyBorder="1" applyAlignment="1">
      <alignment horizontal="right" shrinkToFit="1"/>
    </xf>
    <xf numFmtId="0" fontId="21" fillId="24" borderId="0" xfId="0" applyFont="1" applyFill="1" applyBorder="1" applyAlignment="1">
      <alignment horizontal="left" shrinkToFit="1"/>
    </xf>
    <xf numFmtId="0" fontId="21" fillId="24" borderId="0" xfId="0" applyFont="1" applyFill="1">
      <alignment vertical="center"/>
    </xf>
    <xf numFmtId="0" fontId="21" fillId="24" borderId="13" xfId="0" applyFont="1" applyFill="1" applyBorder="1" applyAlignment="1">
      <alignment horizontal="left" vertical="center" shrinkToFit="1"/>
    </xf>
    <xf numFmtId="0" fontId="21" fillId="24" borderId="17" xfId="0" applyFont="1" applyFill="1" applyBorder="1" applyAlignment="1">
      <alignment horizontal="left" vertical="center" shrinkToFit="1"/>
    </xf>
    <xf numFmtId="0" fontId="21" fillId="24" borderId="45" xfId="0" applyFont="1" applyFill="1" applyBorder="1" applyAlignment="1">
      <alignment horizontal="left" vertical="center" shrinkToFit="1"/>
    </xf>
    <xf numFmtId="0" fontId="21" fillId="24" borderId="13" xfId="0" applyFont="1" applyFill="1" applyBorder="1" applyAlignment="1">
      <alignment horizontal="center" vertical="center" shrinkToFit="1"/>
    </xf>
    <xf numFmtId="0" fontId="21" fillId="24" borderId="0" xfId="0" applyFont="1" applyFill="1" applyBorder="1" applyAlignment="1">
      <alignment horizontal="left" vertical="center" wrapText="1"/>
    </xf>
    <xf numFmtId="176" fontId="21" fillId="24" borderId="0" xfId="0" applyNumberFormat="1" applyFont="1" applyFill="1" applyBorder="1" applyAlignment="1">
      <alignment horizontal="center" vertical="center"/>
    </xf>
    <xf numFmtId="177" fontId="21" fillId="24" borderId="0" xfId="0" applyNumberFormat="1" applyFont="1" applyFill="1" applyBorder="1" applyAlignment="1">
      <alignment horizontal="center" vertical="center"/>
    </xf>
    <xf numFmtId="0" fontId="21" fillId="24" borderId="13" xfId="0" applyFont="1" applyFill="1" applyBorder="1" applyAlignment="1">
      <alignment vertical="center" textRotation="180" shrinkToFit="1"/>
    </xf>
    <xf numFmtId="0" fontId="21" fillId="24" borderId="23" xfId="0" applyFont="1" applyFill="1" applyBorder="1" applyAlignment="1">
      <alignment horizontal="center" vertical="center" shrinkToFit="1"/>
    </xf>
    <xf numFmtId="0" fontId="21" fillId="24" borderId="10" xfId="0" applyFont="1" applyFill="1" applyBorder="1">
      <alignment vertical="center"/>
    </xf>
    <xf numFmtId="0" fontId="21" fillId="24" borderId="17" xfId="0" applyFont="1" applyFill="1" applyBorder="1" applyAlignment="1">
      <alignment vertical="center" textRotation="180" shrinkToFit="1"/>
    </xf>
    <xf numFmtId="9" fontId="21" fillId="24" borderId="0" xfId="0" applyNumberFormat="1" applyFont="1" applyFill="1" applyBorder="1">
      <alignment vertical="center"/>
    </xf>
    <xf numFmtId="0" fontId="21" fillId="24" borderId="23" xfId="0" applyFont="1" applyFill="1" applyBorder="1" applyAlignment="1">
      <alignment horizontal="center"/>
    </xf>
    <xf numFmtId="0" fontId="21" fillId="24" borderId="25" xfId="0" applyFont="1" applyFill="1" applyBorder="1" applyAlignment="1">
      <alignment horizontal="center"/>
    </xf>
    <xf numFmtId="0" fontId="21" fillId="25" borderId="13" xfId="0" applyFont="1" applyFill="1" applyBorder="1" applyAlignment="1">
      <alignment horizontal="left" vertical="center" shrinkToFit="1"/>
    </xf>
    <xf numFmtId="0" fontId="21" fillId="25" borderId="13" xfId="0" applyFont="1" applyFill="1" applyBorder="1" applyAlignment="1">
      <alignment horizontal="center" vertical="center" textRotation="180" shrinkToFit="1"/>
    </xf>
    <xf numFmtId="0" fontId="21" fillId="25" borderId="13" xfId="0" applyFont="1" applyFill="1" applyBorder="1" applyAlignment="1">
      <alignment horizontal="center" vertical="center" shrinkToFit="1"/>
    </xf>
    <xf numFmtId="0" fontId="21" fillId="24" borderId="25" xfId="0" applyFont="1" applyFill="1" applyBorder="1" applyAlignment="1">
      <alignment horizontal="center" vertical="center" shrinkToFit="1"/>
    </xf>
    <xf numFmtId="0" fontId="21" fillId="24" borderId="11" xfId="0" applyFont="1" applyFill="1" applyBorder="1" applyAlignment="1">
      <alignment horizontal="right"/>
    </xf>
    <xf numFmtId="0" fontId="21" fillId="24" borderId="30" xfId="0" applyFont="1" applyFill="1" applyBorder="1" applyAlignment="1">
      <alignment horizontal="center" vertical="center" shrinkToFit="1"/>
    </xf>
    <xf numFmtId="0" fontId="21" fillId="24" borderId="31" xfId="0" applyFont="1" applyFill="1" applyBorder="1" applyAlignment="1">
      <alignment horizontal="right"/>
    </xf>
    <xf numFmtId="0" fontId="21" fillId="24" borderId="32" xfId="0" applyFont="1" applyFill="1" applyBorder="1" applyAlignment="1">
      <alignment vertical="center" textRotation="180" shrinkToFit="1"/>
    </xf>
    <xf numFmtId="0" fontId="21" fillId="24" borderId="40" xfId="0" applyFont="1" applyFill="1" applyBorder="1" applyAlignment="1">
      <alignment vertical="center" textRotation="180" shrinkToFit="1"/>
    </xf>
    <xf numFmtId="0" fontId="21" fillId="24" borderId="46" xfId="0" applyFont="1" applyFill="1" applyBorder="1" applyAlignment="1">
      <alignment horizontal="left" vertical="center" shrinkToFit="1"/>
    </xf>
    <xf numFmtId="0" fontId="21" fillId="24" borderId="32" xfId="0" applyFont="1" applyFill="1" applyBorder="1" applyAlignment="1">
      <alignment horizontal="left" vertical="center" shrinkToFit="1"/>
    </xf>
    <xf numFmtId="0" fontId="21" fillId="24" borderId="32" xfId="0" applyFont="1" applyFill="1" applyBorder="1" applyAlignment="1">
      <alignment horizontal="center" vertical="center" textRotation="180" shrinkToFit="1"/>
    </xf>
    <xf numFmtId="0" fontId="21" fillId="24" borderId="32" xfId="0" applyFont="1" applyFill="1" applyBorder="1" applyAlignment="1">
      <alignment horizontal="center" vertical="center" shrinkToFit="1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 shrinkToFit="1"/>
    </xf>
    <xf numFmtId="0" fontId="21" fillId="24" borderId="0" xfId="0" applyFont="1" applyFill="1" applyAlignment="1">
      <alignment vertical="center" shrinkToFit="1"/>
    </xf>
    <xf numFmtId="0" fontId="21" fillId="24" borderId="0" xfId="0" applyFont="1" applyFill="1" applyAlignment="1">
      <alignment horizontal="left" vertical="center" shrinkToFit="1"/>
    </xf>
    <xf numFmtId="0" fontId="21" fillId="25" borderId="0" xfId="0" applyFont="1" applyFill="1" applyBorder="1">
      <alignment vertical="center"/>
    </xf>
    <xf numFmtId="0" fontId="21" fillId="25" borderId="0" xfId="0" applyFont="1" applyFill="1" applyBorder="1" applyAlignment="1">
      <alignment horizontal="center" vertical="center"/>
    </xf>
    <xf numFmtId="0" fontId="21" fillId="25" borderId="18" xfId="0" applyFont="1" applyFill="1" applyBorder="1" applyAlignment="1">
      <alignment horizontal="center" vertical="center" shrinkToFit="1"/>
    </xf>
    <xf numFmtId="0" fontId="21" fillId="25" borderId="20" xfId="0" applyFont="1" applyFill="1" applyBorder="1" applyAlignment="1">
      <alignment vertical="center" textRotation="255" shrinkToFit="1"/>
    </xf>
    <xf numFmtId="0" fontId="21" fillId="25" borderId="19" xfId="0" applyFont="1" applyFill="1" applyBorder="1" applyAlignment="1">
      <alignment horizontal="center" vertical="center" shrinkToFit="1"/>
    </xf>
    <xf numFmtId="0" fontId="21" fillId="25" borderId="20" xfId="0" applyFont="1" applyFill="1" applyBorder="1" applyAlignment="1">
      <alignment horizontal="center" vertical="center" shrinkToFit="1"/>
    </xf>
    <xf numFmtId="0" fontId="21" fillId="25" borderId="43" xfId="0" applyFont="1" applyFill="1" applyBorder="1" applyAlignment="1">
      <alignment horizontal="center" vertical="center" shrinkToFit="1"/>
    </xf>
    <xf numFmtId="0" fontId="21" fillId="25" borderId="21" xfId="0" applyFont="1" applyFill="1" applyBorder="1" applyAlignment="1">
      <alignment horizontal="center" vertical="center" shrinkToFit="1"/>
    </xf>
    <xf numFmtId="0" fontId="21" fillId="25" borderId="22" xfId="0" applyFont="1" applyFill="1" applyBorder="1" applyAlignment="1">
      <alignment horizontal="center" vertical="center" shrinkToFit="1"/>
    </xf>
    <xf numFmtId="0" fontId="21" fillId="25" borderId="16" xfId="0" applyFont="1" applyFill="1" applyBorder="1" applyAlignment="1">
      <alignment vertical="center" shrinkToFit="1"/>
    </xf>
    <xf numFmtId="0" fontId="21" fillId="25" borderId="15" xfId="0" applyFont="1" applyFill="1" applyBorder="1" applyAlignment="1">
      <alignment horizontal="center" vertical="center" shrinkToFit="1"/>
    </xf>
    <xf numFmtId="0" fontId="21" fillId="25" borderId="24" xfId="0" applyFont="1" applyFill="1" applyBorder="1" applyAlignment="1">
      <alignment horizontal="center" vertical="center" shrinkToFit="1"/>
    </xf>
    <xf numFmtId="0" fontId="21" fillId="25" borderId="17" xfId="0" applyFont="1" applyFill="1" applyBorder="1" applyAlignment="1">
      <alignment horizontal="right" shrinkToFit="1"/>
    </xf>
    <xf numFmtId="0" fontId="21" fillId="25" borderId="26" xfId="0" applyFont="1" applyFill="1" applyBorder="1" applyAlignment="1">
      <alignment horizontal="center" vertical="center" shrinkToFit="1"/>
    </xf>
    <xf numFmtId="0" fontId="21" fillId="25" borderId="17" xfId="0" applyFont="1" applyFill="1" applyBorder="1" applyAlignment="1">
      <alignment vertical="center" shrinkToFit="1"/>
    </xf>
    <xf numFmtId="0" fontId="21" fillId="25" borderId="13" xfId="0" applyFont="1" applyFill="1" applyBorder="1" applyAlignment="1">
      <alignment horizontal="center" shrinkToFit="1"/>
    </xf>
    <xf numFmtId="0" fontId="21" fillId="25" borderId="26" xfId="0" applyFont="1" applyFill="1" applyBorder="1" applyAlignment="1">
      <alignment horizontal="center" shrinkToFit="1"/>
    </xf>
    <xf numFmtId="0" fontId="21" fillId="25" borderId="39" xfId="0" applyFont="1" applyFill="1" applyBorder="1" applyAlignment="1">
      <alignment horizontal="right" shrinkToFit="1"/>
    </xf>
    <xf numFmtId="0" fontId="21" fillId="25" borderId="14" xfId="0" applyFont="1" applyFill="1" applyBorder="1" applyAlignment="1">
      <alignment horizontal="left" shrinkToFit="1"/>
    </xf>
    <xf numFmtId="0" fontId="21" fillId="25" borderId="28" xfId="0" applyFont="1" applyFill="1" applyBorder="1" applyAlignment="1">
      <alignment horizontal="center" shrinkToFit="1"/>
    </xf>
    <xf numFmtId="0" fontId="21" fillId="24" borderId="45" xfId="0" applyFont="1" applyFill="1" applyBorder="1" applyAlignment="1">
      <alignment horizontal="center" vertical="center" shrinkToFit="1"/>
    </xf>
    <xf numFmtId="0" fontId="21" fillId="25" borderId="40" xfId="0" applyFont="1" applyFill="1" applyBorder="1" applyAlignment="1">
      <alignment horizontal="right" shrinkToFit="1"/>
    </xf>
    <xf numFmtId="0" fontId="21" fillId="25" borderId="32" xfId="0" applyFont="1" applyFill="1" applyBorder="1" applyAlignment="1">
      <alignment horizontal="left" shrinkToFit="1"/>
    </xf>
    <xf numFmtId="0" fontId="21" fillId="25" borderId="41" xfId="0" applyFont="1" applyFill="1" applyBorder="1" applyAlignment="1">
      <alignment horizontal="center" shrinkToFit="1"/>
    </xf>
    <xf numFmtId="0" fontId="21" fillId="27" borderId="12" xfId="0" applyFont="1" applyFill="1" applyBorder="1" applyAlignment="1">
      <alignment horizontal="center" vertical="center" shrinkToFit="1"/>
    </xf>
    <xf numFmtId="0" fontId="21" fillId="27" borderId="42" xfId="0" applyFont="1" applyFill="1" applyBorder="1" applyAlignment="1">
      <alignment horizontal="center" vertical="center" shrinkToFit="1"/>
    </xf>
    <xf numFmtId="0" fontId="21" fillId="27" borderId="44" xfId="0" applyFont="1" applyFill="1" applyBorder="1" applyAlignment="1">
      <alignment horizontal="center" vertical="center" shrinkToFit="1"/>
    </xf>
    <xf numFmtId="0" fontId="21" fillId="27" borderId="14" xfId="0" applyFont="1" applyFill="1" applyBorder="1" applyAlignment="1">
      <alignment horizontal="center" vertical="center" shrinkToFit="1"/>
    </xf>
    <xf numFmtId="0" fontId="24" fillId="27" borderId="14" xfId="0" applyFont="1" applyFill="1" applyBorder="1" applyAlignment="1">
      <alignment horizontal="center" vertical="center" shrinkToFit="1"/>
    </xf>
    <xf numFmtId="0" fontId="21" fillId="24" borderId="63" xfId="0" applyFont="1" applyFill="1" applyBorder="1" applyAlignment="1">
      <alignment vertical="center" textRotation="180" shrinkToFit="1"/>
    </xf>
    <xf numFmtId="0" fontId="21" fillId="24" borderId="64" xfId="0" applyFont="1" applyFill="1" applyBorder="1" applyAlignment="1">
      <alignment vertical="center" textRotation="180" shrinkToFit="1"/>
    </xf>
    <xf numFmtId="0" fontId="21" fillId="24" borderId="65" xfId="0" applyFont="1" applyFill="1" applyBorder="1" applyAlignment="1">
      <alignment horizontal="left" vertical="center" shrinkToFit="1"/>
    </xf>
    <xf numFmtId="0" fontId="21" fillId="24" borderId="63" xfId="0" applyFont="1" applyFill="1" applyBorder="1" applyAlignment="1">
      <alignment horizontal="left" vertical="center" shrinkToFit="1"/>
    </xf>
    <xf numFmtId="0" fontId="21" fillId="24" borderId="63" xfId="0" applyFont="1" applyFill="1" applyBorder="1" applyAlignment="1">
      <alignment horizontal="center" vertical="center" shrinkToFit="1"/>
    </xf>
    <xf numFmtId="0" fontId="21" fillId="24" borderId="63" xfId="0" applyFont="1" applyFill="1" applyBorder="1" applyAlignment="1">
      <alignment horizontal="center" vertical="center" textRotation="180" shrinkToFit="1"/>
    </xf>
    <xf numFmtId="0" fontId="21" fillId="24" borderId="29" xfId="0" applyFont="1" applyFill="1" applyBorder="1" applyAlignment="1">
      <alignment horizontal="center" vertical="center" shrinkToFit="1"/>
    </xf>
    <xf numFmtId="0" fontId="21" fillId="24" borderId="66" xfId="0" applyFont="1" applyFill="1" applyBorder="1">
      <alignment vertical="center"/>
    </xf>
    <xf numFmtId="0" fontId="21" fillId="24" borderId="67" xfId="0" applyFont="1" applyFill="1" applyBorder="1" applyAlignment="1">
      <alignment horizontal="center" vertical="center" shrinkToFit="1"/>
    </xf>
    <xf numFmtId="0" fontId="21" fillId="24" borderId="68" xfId="0" applyFont="1" applyFill="1" applyBorder="1" applyAlignment="1">
      <alignment horizontal="right"/>
    </xf>
    <xf numFmtId="0" fontId="0" fillId="24" borderId="13" xfId="0" applyFont="1" applyFill="1" applyBorder="1" applyAlignment="1">
      <alignment horizontal="left" vertical="center" shrinkToFit="1"/>
    </xf>
    <xf numFmtId="0" fontId="0" fillId="24" borderId="13" xfId="0" applyFont="1" applyFill="1" applyBorder="1" applyAlignment="1">
      <alignment horizontal="center" vertical="center" shrinkToFit="1"/>
    </xf>
    <xf numFmtId="0" fontId="21" fillId="25" borderId="34" xfId="0" applyFont="1" applyFill="1" applyBorder="1" applyAlignment="1">
      <alignment horizontal="center" vertical="center"/>
    </xf>
    <xf numFmtId="0" fontId="21" fillId="24" borderId="34" xfId="0" applyFont="1" applyFill="1" applyBorder="1" applyAlignment="1">
      <alignment horizontal="center" vertical="center"/>
    </xf>
    <xf numFmtId="178" fontId="21" fillId="24" borderId="34" xfId="0" applyNumberFormat="1" applyFont="1" applyFill="1" applyBorder="1" applyAlignment="1">
      <alignment horizontal="center" vertical="center"/>
    </xf>
    <xf numFmtId="0" fontId="0" fillId="24" borderId="45" xfId="0" applyFont="1" applyFill="1" applyBorder="1" applyAlignment="1">
      <alignment horizontal="left" vertical="center" shrinkToFit="1"/>
    </xf>
    <xf numFmtId="0" fontId="21" fillId="24" borderId="15" xfId="0" applyFont="1" applyFill="1" applyBorder="1" applyAlignment="1">
      <alignment horizontal="left" vertical="center" shrinkToFit="1"/>
    </xf>
    <xf numFmtId="0" fontId="0" fillId="25" borderId="13" xfId="0" applyFont="1" applyFill="1" applyBorder="1" applyAlignment="1">
      <alignment horizontal="center" vertical="center" shrinkToFit="1"/>
    </xf>
    <xf numFmtId="0" fontId="0" fillId="25" borderId="45" xfId="0" applyFont="1" applyFill="1" applyBorder="1" applyAlignment="1">
      <alignment horizontal="left" vertical="center" shrinkToFit="1"/>
    </xf>
    <xf numFmtId="0" fontId="0" fillId="25" borderId="0" xfId="19" applyFont="1" applyFill="1"/>
    <xf numFmtId="0" fontId="0" fillId="24" borderId="13" xfId="0" applyFill="1" applyBorder="1" applyAlignment="1">
      <alignment horizontal="center" vertical="center" shrinkToFit="1"/>
    </xf>
    <xf numFmtId="0" fontId="0" fillId="24" borderId="45" xfId="0" applyFill="1" applyBorder="1" applyAlignment="1">
      <alignment horizontal="left" vertical="center" shrinkToFit="1"/>
    </xf>
    <xf numFmtId="0" fontId="0" fillId="25" borderId="13" xfId="0" applyFill="1" applyBorder="1" applyAlignment="1">
      <alignment horizontal="center" vertical="center" shrinkToFit="1"/>
    </xf>
    <xf numFmtId="0" fontId="25" fillId="27" borderId="14" xfId="0" applyFont="1" applyFill="1" applyBorder="1" applyAlignment="1">
      <alignment horizontal="center" vertical="center" shrinkToFit="1"/>
    </xf>
    <xf numFmtId="0" fontId="0" fillId="25" borderId="29" xfId="0" applyFont="1" applyFill="1" applyBorder="1" applyAlignment="1">
      <alignment horizontal="center" vertical="center" shrinkToFit="1"/>
    </xf>
    <xf numFmtId="0" fontId="0" fillId="25" borderId="0" xfId="0" applyFont="1" applyFill="1" applyBorder="1" applyAlignment="1">
      <alignment horizontal="center" vertical="center" shrinkToFit="1"/>
    </xf>
    <xf numFmtId="0" fontId="0" fillId="25" borderId="47" xfId="0" applyFont="1" applyFill="1" applyBorder="1" applyAlignment="1">
      <alignment horizontal="center" vertical="center" shrinkToFit="1"/>
    </xf>
    <xf numFmtId="0" fontId="0" fillId="25" borderId="0" xfId="19" applyFont="1" applyFill="1" applyBorder="1"/>
    <xf numFmtId="0" fontId="0" fillId="25" borderId="47" xfId="19" applyFont="1" applyFill="1" applyBorder="1"/>
    <xf numFmtId="0" fontId="0" fillId="25" borderId="29" xfId="19" applyFont="1" applyFill="1" applyBorder="1"/>
    <xf numFmtId="0" fontId="0" fillId="25" borderId="33" xfId="19" applyFont="1" applyFill="1" applyBorder="1" applyAlignment="1">
      <alignment horizontal="center" vertical="center" shrinkToFit="1"/>
    </xf>
    <xf numFmtId="0" fontId="0" fillId="25" borderId="34" xfId="19" applyFont="1" applyFill="1" applyBorder="1" applyAlignment="1">
      <alignment horizontal="center" vertical="center" shrinkToFit="1"/>
    </xf>
    <xf numFmtId="0" fontId="0" fillId="25" borderId="37" xfId="19" applyFont="1" applyFill="1" applyBorder="1" applyAlignment="1">
      <alignment horizontal="center" vertical="center" shrinkToFit="1"/>
    </xf>
    <xf numFmtId="0" fontId="0" fillId="25" borderId="35" xfId="19" applyFont="1" applyFill="1" applyBorder="1" applyAlignment="1">
      <alignment horizontal="center" vertical="center" shrinkToFit="1"/>
    </xf>
    <xf numFmtId="0" fontId="0" fillId="25" borderId="36" xfId="19" applyFont="1" applyFill="1" applyBorder="1" applyAlignment="1">
      <alignment horizontal="center" vertical="center" shrinkToFit="1"/>
    </xf>
    <xf numFmtId="0" fontId="0" fillId="25" borderId="38" xfId="19" applyFont="1" applyFill="1" applyBorder="1" applyAlignment="1">
      <alignment horizontal="center" vertical="center" shrinkToFit="1"/>
    </xf>
    <xf numFmtId="0" fontId="0" fillId="25" borderId="69" xfId="19" applyFont="1" applyFill="1" applyBorder="1" applyAlignment="1">
      <alignment horizontal="center" vertical="center" shrinkToFit="1"/>
    </xf>
    <xf numFmtId="0" fontId="0" fillId="25" borderId="70" xfId="19" applyFont="1" applyFill="1" applyBorder="1" applyAlignment="1">
      <alignment horizontal="center" vertical="center" shrinkToFit="1"/>
    </xf>
    <xf numFmtId="0" fontId="0" fillId="25" borderId="29" xfId="0" applyNumberFormat="1" applyFont="1" applyFill="1" applyBorder="1" applyAlignment="1">
      <alignment horizontal="center" vertical="center" shrinkToFit="1"/>
    </xf>
    <xf numFmtId="0" fontId="0" fillId="25" borderId="0" xfId="0" applyNumberFormat="1" applyFont="1" applyFill="1" applyBorder="1" applyAlignment="1">
      <alignment horizontal="center" vertical="center" shrinkToFit="1"/>
    </xf>
    <xf numFmtId="0" fontId="0" fillId="25" borderId="47" xfId="0" applyNumberFormat="1" applyFont="1" applyFill="1" applyBorder="1" applyAlignment="1">
      <alignment horizontal="center" vertical="center" shrinkToFit="1"/>
    </xf>
    <xf numFmtId="0" fontId="0" fillId="25" borderId="0" xfId="19" applyFont="1" applyFill="1" applyBorder="1" applyAlignment="1">
      <alignment vertical="center"/>
    </xf>
    <xf numFmtId="0" fontId="0" fillId="25" borderId="57" xfId="0" applyNumberFormat="1" applyFont="1" applyFill="1" applyBorder="1" applyAlignment="1">
      <alignment horizontal="center" vertical="center" shrinkToFit="1"/>
    </xf>
    <xf numFmtId="0" fontId="0" fillId="25" borderId="58" xfId="0" applyNumberFormat="1" applyFont="1" applyFill="1" applyBorder="1" applyAlignment="1">
      <alignment horizontal="center" vertical="center" shrinkToFit="1"/>
    </xf>
    <xf numFmtId="0" fontId="0" fillId="25" borderId="59" xfId="0" applyNumberFormat="1" applyFont="1" applyFill="1" applyBorder="1" applyAlignment="1">
      <alignment horizontal="center" vertical="center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71" xfId="0" applyFont="1" applyFill="1" applyBorder="1" applyAlignment="1">
      <alignment horizontal="left" vertical="center" shrinkToFit="1"/>
    </xf>
    <xf numFmtId="0" fontId="21" fillId="24" borderId="71" xfId="0" applyFont="1" applyFill="1" applyBorder="1" applyAlignment="1">
      <alignment horizontal="center" vertical="center" textRotation="180" shrinkToFit="1"/>
    </xf>
    <xf numFmtId="0" fontId="27" fillId="28" borderId="72" xfId="0" applyNumberFormat="1" applyFont="1" applyFill="1" applyBorder="1" applyAlignment="1">
      <alignment horizontal="center" vertical="center" shrinkToFit="1"/>
    </xf>
    <xf numFmtId="0" fontId="27" fillId="28" borderId="73" xfId="0" applyNumberFormat="1" applyFont="1" applyFill="1" applyBorder="1" applyAlignment="1">
      <alignment horizontal="center" vertical="center" shrinkToFit="1"/>
    </xf>
    <xf numFmtId="0" fontId="29" fillId="25" borderId="0" xfId="19" applyFont="1" applyFill="1"/>
    <xf numFmtId="0" fontId="0" fillId="28" borderId="29" xfId="0" applyFill="1" applyBorder="1" applyAlignment="1">
      <alignment horizontal="center" vertical="center" shrinkToFit="1"/>
    </xf>
    <xf numFmtId="0" fontId="0" fillId="28" borderId="0" xfId="0" applyFill="1" applyAlignment="1">
      <alignment horizontal="center" vertical="center" shrinkToFit="1"/>
    </xf>
    <xf numFmtId="0" fontId="33" fillId="25" borderId="0" xfId="19" applyFont="1" applyFill="1"/>
    <xf numFmtId="0" fontId="35" fillId="25" borderId="0" xfId="19" applyFont="1" applyFill="1"/>
    <xf numFmtId="0" fontId="37" fillId="25" borderId="33" xfId="19" applyFont="1" applyFill="1" applyBorder="1" applyAlignment="1">
      <alignment horizontal="center" vertical="center" shrinkToFit="1"/>
    </xf>
    <xf numFmtId="0" fontId="37" fillId="25" borderId="34" xfId="19" applyFont="1" applyFill="1" applyBorder="1" applyAlignment="1">
      <alignment horizontal="center" vertical="center" shrinkToFit="1"/>
    </xf>
    <xf numFmtId="0" fontId="37" fillId="25" borderId="37" xfId="19" applyFont="1" applyFill="1" applyBorder="1" applyAlignment="1">
      <alignment horizontal="center" vertical="center" shrinkToFit="1"/>
    </xf>
    <xf numFmtId="0" fontId="37" fillId="25" borderId="74" xfId="19" applyFont="1" applyFill="1" applyBorder="1" applyAlignment="1">
      <alignment horizontal="center" vertical="center" shrinkToFit="1"/>
    </xf>
    <xf numFmtId="0" fontId="38" fillId="25" borderId="0" xfId="19" applyFont="1" applyFill="1"/>
    <xf numFmtId="0" fontId="0" fillId="28" borderId="57" xfId="0" applyFill="1" applyBorder="1" applyAlignment="1">
      <alignment horizontal="center" vertical="center" shrinkToFit="1"/>
    </xf>
    <xf numFmtId="0" fontId="0" fillId="28" borderId="58" xfId="0" applyFill="1" applyBorder="1" applyAlignment="1">
      <alignment horizontal="center" vertical="center" shrinkToFit="1"/>
    </xf>
    <xf numFmtId="0" fontId="37" fillId="25" borderId="35" xfId="19" applyFont="1" applyFill="1" applyBorder="1" applyAlignment="1">
      <alignment horizontal="center" vertical="center" shrinkToFit="1"/>
    </xf>
    <xf numFmtId="0" fontId="37" fillId="25" borderId="36" xfId="19" applyFont="1" applyFill="1" applyBorder="1" applyAlignment="1">
      <alignment horizontal="center" vertical="center" shrinkToFit="1"/>
    </xf>
    <xf numFmtId="0" fontId="37" fillId="25" borderId="38" xfId="19" applyFont="1" applyFill="1" applyBorder="1" applyAlignment="1">
      <alignment horizontal="center" vertical="center" shrinkToFit="1"/>
    </xf>
    <xf numFmtId="0" fontId="37" fillId="25" borderId="75" xfId="19" applyFont="1" applyFill="1" applyBorder="1" applyAlignment="1">
      <alignment horizontal="center" vertical="center" shrinkToFit="1"/>
    </xf>
    <xf numFmtId="0" fontId="33" fillId="25" borderId="0" xfId="19" applyFont="1" applyFill="1" applyBorder="1"/>
    <xf numFmtId="0" fontId="55" fillId="25" borderId="0" xfId="19" applyFont="1" applyFill="1" applyAlignment="1">
      <alignment vertical="center"/>
    </xf>
    <xf numFmtId="0" fontId="56" fillId="25" borderId="0" xfId="19" applyFont="1" applyFill="1" applyAlignment="1">
      <alignment vertical="center"/>
    </xf>
    <xf numFmtId="0" fontId="57" fillId="25" borderId="0" xfId="19" applyFont="1" applyFill="1" applyAlignment="1">
      <alignment vertical="center"/>
    </xf>
    <xf numFmtId="0" fontId="55" fillId="25" borderId="73" xfId="19" applyFont="1" applyFill="1" applyBorder="1" applyAlignment="1">
      <alignment vertical="center"/>
    </xf>
    <xf numFmtId="0" fontId="55" fillId="0" borderId="73" xfId="0" applyFont="1" applyBorder="1" applyAlignment="1">
      <alignment vertical="center"/>
    </xf>
    <xf numFmtId="0" fontId="55" fillId="25" borderId="73" xfId="19" applyFont="1" applyFill="1" applyBorder="1" applyAlignment="1">
      <alignment vertical="center" wrapText="1"/>
    </xf>
    <xf numFmtId="0" fontId="55" fillId="0" borderId="73" xfId="0" applyFont="1" applyBorder="1" applyAlignment="1">
      <alignment vertical="center" wrapText="1"/>
    </xf>
    <xf numFmtId="0" fontId="28" fillId="25" borderId="29" xfId="0" applyFont="1" applyFill="1" applyBorder="1" applyAlignment="1">
      <alignment horizontal="center" vertical="center" shrinkToFit="1"/>
    </xf>
    <xf numFmtId="0" fontId="28" fillId="25" borderId="0" xfId="0" applyFont="1" applyFill="1" applyBorder="1" applyAlignment="1">
      <alignment horizontal="center" vertical="center" shrinkToFit="1"/>
    </xf>
    <xf numFmtId="0" fontId="28" fillId="25" borderId="47" xfId="0" applyFont="1" applyFill="1" applyBorder="1" applyAlignment="1">
      <alignment horizontal="center" vertical="center" shrinkToFit="1"/>
    </xf>
    <xf numFmtId="0" fontId="27" fillId="25" borderId="54" xfId="0" applyFont="1" applyFill="1" applyBorder="1" applyAlignment="1">
      <alignment horizontal="center" vertical="center" shrinkToFit="1"/>
    </xf>
    <xf numFmtId="0" fontId="27" fillId="25" borderId="55" xfId="0" applyFont="1" applyFill="1" applyBorder="1" applyAlignment="1">
      <alignment horizontal="center" vertical="center" shrinkToFit="1"/>
    </xf>
    <xf numFmtId="0" fontId="27" fillId="25" borderId="56" xfId="0" applyFont="1" applyFill="1" applyBorder="1" applyAlignment="1">
      <alignment horizontal="center" vertical="center" shrinkToFit="1"/>
    </xf>
    <xf numFmtId="0" fontId="46" fillId="25" borderId="54" xfId="0" applyFont="1" applyFill="1" applyBorder="1" applyAlignment="1">
      <alignment horizontal="center" vertical="center" shrinkToFit="1"/>
    </xf>
    <xf numFmtId="0" fontId="46" fillId="25" borderId="55" xfId="0" applyFont="1" applyFill="1" applyBorder="1" applyAlignment="1">
      <alignment horizontal="center" vertical="center" shrinkToFit="1"/>
    </xf>
    <xf numFmtId="0" fontId="46" fillId="25" borderId="56" xfId="0" applyFont="1" applyFill="1" applyBorder="1" applyAlignment="1">
      <alignment horizontal="center" vertical="center" shrinkToFit="1"/>
    </xf>
    <xf numFmtId="0" fontId="27" fillId="25" borderId="29" xfId="0" applyFont="1" applyFill="1" applyBorder="1" applyAlignment="1">
      <alignment horizontal="center" vertical="center" shrinkToFit="1"/>
    </xf>
    <xf numFmtId="0" fontId="27" fillId="25" borderId="0" xfId="0" applyFont="1" applyFill="1" applyBorder="1" applyAlignment="1">
      <alignment horizontal="center" vertical="center" shrinkToFit="1"/>
    </xf>
    <xf numFmtId="0" fontId="27" fillId="25" borderId="47" xfId="0" applyFont="1" applyFill="1" applyBorder="1" applyAlignment="1">
      <alignment horizontal="center" vertical="center" shrinkToFit="1"/>
    </xf>
    <xf numFmtId="0" fontId="50" fillId="25" borderId="29" xfId="0" applyFont="1" applyFill="1" applyBorder="1" applyAlignment="1">
      <alignment horizontal="center" vertical="center" shrinkToFit="1"/>
    </xf>
    <xf numFmtId="0" fontId="50" fillId="25" borderId="0" xfId="0" applyFont="1" applyFill="1" applyBorder="1" applyAlignment="1">
      <alignment horizontal="center" vertical="center" shrinkToFit="1"/>
    </xf>
    <xf numFmtId="0" fontId="50" fillId="25" borderId="47" xfId="0" applyFont="1" applyFill="1" applyBorder="1" applyAlignment="1">
      <alignment horizontal="center" vertical="center" shrinkToFit="1"/>
    </xf>
    <xf numFmtId="0" fontId="64" fillId="25" borderId="29" xfId="0" applyFont="1" applyFill="1" applyBorder="1" applyAlignment="1">
      <alignment horizontal="center" vertical="center" shrinkToFit="1"/>
    </xf>
    <xf numFmtId="0" fontId="64" fillId="25" borderId="0" xfId="0" applyFont="1" applyFill="1" applyBorder="1" applyAlignment="1">
      <alignment horizontal="center" vertical="center" shrinkToFit="1"/>
    </xf>
    <xf numFmtId="0" fontId="64" fillId="25" borderId="47" xfId="0" applyFont="1" applyFill="1" applyBorder="1" applyAlignment="1">
      <alignment horizontal="center" vertical="center" shrinkToFit="1"/>
    </xf>
    <xf numFmtId="0" fontId="54" fillId="25" borderId="29" xfId="0" applyFont="1" applyFill="1" applyBorder="1" applyAlignment="1">
      <alignment horizontal="center" vertical="center" shrinkToFit="1"/>
    </xf>
    <xf numFmtId="0" fontId="54" fillId="25" borderId="0" xfId="0" applyFont="1" applyFill="1" applyBorder="1" applyAlignment="1">
      <alignment horizontal="center" vertical="center" shrinkToFit="1"/>
    </xf>
    <xf numFmtId="0" fontId="54" fillId="25" borderId="47" xfId="0" applyFont="1" applyFill="1" applyBorder="1" applyAlignment="1">
      <alignment horizontal="center" vertical="center" shrinkToFit="1"/>
    </xf>
    <xf numFmtId="0" fontId="49" fillId="25" borderId="29" xfId="0" applyFont="1" applyFill="1" applyBorder="1" applyAlignment="1">
      <alignment horizontal="center" vertical="center" shrinkToFit="1"/>
    </xf>
    <xf numFmtId="0" fontId="49" fillId="25" borderId="0" xfId="0" applyFont="1" applyFill="1" applyBorder="1" applyAlignment="1">
      <alignment horizontal="center" vertical="center" shrinkToFit="1"/>
    </xf>
    <xf numFmtId="0" fontId="49" fillId="25" borderId="47" xfId="0" applyFont="1" applyFill="1" applyBorder="1" applyAlignment="1">
      <alignment horizontal="center" vertical="center" shrinkToFit="1"/>
    </xf>
    <xf numFmtId="0" fontId="51" fillId="25" borderId="29" xfId="0" applyFont="1" applyFill="1" applyBorder="1" applyAlignment="1">
      <alignment horizontal="center" vertical="center" shrinkToFit="1"/>
    </xf>
    <xf numFmtId="0" fontId="51" fillId="25" borderId="0" xfId="0" applyFont="1" applyFill="1" applyBorder="1" applyAlignment="1">
      <alignment horizontal="center" vertical="center" shrinkToFit="1"/>
    </xf>
    <xf numFmtId="0" fontId="51" fillId="25" borderId="47" xfId="0" applyFont="1" applyFill="1" applyBorder="1" applyAlignment="1">
      <alignment horizontal="center" vertical="center" shrinkToFit="1"/>
    </xf>
    <xf numFmtId="0" fontId="53" fillId="31" borderId="72" xfId="19" applyFont="1" applyFill="1" applyBorder="1" applyAlignment="1">
      <alignment horizontal="center" vertical="center" shrinkToFit="1"/>
    </xf>
    <xf numFmtId="0" fontId="53" fillId="31" borderId="73" xfId="19" applyFont="1" applyFill="1" applyBorder="1" applyAlignment="1">
      <alignment horizontal="center" vertical="center" shrinkToFit="1"/>
    </xf>
    <xf numFmtId="0" fontId="53" fillId="31" borderId="76" xfId="19" applyFont="1" applyFill="1" applyBorder="1" applyAlignment="1">
      <alignment horizontal="center" vertical="center" shrinkToFit="1"/>
    </xf>
    <xf numFmtId="0" fontId="53" fillId="31" borderId="29" xfId="19" applyFont="1" applyFill="1" applyBorder="1" applyAlignment="1">
      <alignment horizontal="center" vertical="center" shrinkToFit="1"/>
    </xf>
    <xf numFmtId="0" fontId="53" fillId="31" borderId="0" xfId="19" applyFont="1" applyFill="1" applyBorder="1" applyAlignment="1">
      <alignment horizontal="center" vertical="center" shrinkToFit="1"/>
    </xf>
    <xf numFmtId="0" fontId="53" fillId="31" borderId="47" xfId="19" applyFont="1" applyFill="1" applyBorder="1" applyAlignment="1">
      <alignment horizontal="center" vertical="center" shrinkToFit="1"/>
    </xf>
    <xf numFmtId="0" fontId="53" fillId="31" borderId="57" xfId="19" applyFont="1" applyFill="1" applyBorder="1" applyAlignment="1">
      <alignment horizontal="center" vertical="center" shrinkToFit="1"/>
    </xf>
    <xf numFmtId="0" fontId="53" fillId="31" borderId="58" xfId="19" applyFont="1" applyFill="1" applyBorder="1" applyAlignment="1">
      <alignment horizontal="center" vertical="center" shrinkToFit="1"/>
    </xf>
    <xf numFmtId="0" fontId="53" fillId="31" borderId="59" xfId="19" applyFont="1" applyFill="1" applyBorder="1" applyAlignment="1">
      <alignment horizontal="center" vertical="center" shrinkToFit="1"/>
    </xf>
    <xf numFmtId="0" fontId="28" fillId="29" borderId="48" xfId="0" applyNumberFormat="1" applyFont="1" applyFill="1" applyBorder="1" applyAlignment="1">
      <alignment horizontal="center" vertical="center" shrinkToFit="1"/>
    </xf>
    <xf numFmtId="0" fontId="28" fillId="29" borderId="49" xfId="0" applyNumberFormat="1" applyFont="1" applyFill="1" applyBorder="1" applyAlignment="1">
      <alignment horizontal="center" vertical="center" shrinkToFit="1"/>
    </xf>
    <xf numFmtId="0" fontId="28" fillId="29" borderId="50" xfId="0" applyNumberFormat="1" applyFont="1" applyFill="1" applyBorder="1" applyAlignment="1">
      <alignment horizontal="center" vertical="center" shrinkToFit="1"/>
    </xf>
    <xf numFmtId="0" fontId="59" fillId="25" borderId="54" xfId="0" applyFont="1" applyFill="1" applyBorder="1" applyAlignment="1">
      <alignment horizontal="center" vertical="center" shrinkToFit="1"/>
    </xf>
    <xf numFmtId="0" fontId="59" fillId="25" borderId="55" xfId="0" applyFont="1" applyFill="1" applyBorder="1" applyAlignment="1">
      <alignment horizontal="center" vertical="center" shrinkToFit="1"/>
    </xf>
    <xf numFmtId="0" fontId="59" fillId="25" borderId="56" xfId="0" applyFont="1" applyFill="1" applyBorder="1" applyAlignment="1">
      <alignment horizontal="center" vertical="center" shrinkToFit="1"/>
    </xf>
    <xf numFmtId="0" fontId="28" fillId="25" borderId="54" xfId="0" applyFont="1" applyFill="1" applyBorder="1" applyAlignment="1">
      <alignment horizontal="center" vertical="center" shrinkToFit="1"/>
    </xf>
    <xf numFmtId="0" fontId="28" fillId="25" borderId="55" xfId="0" applyFont="1" applyFill="1" applyBorder="1" applyAlignment="1">
      <alignment horizontal="center" vertical="center" shrinkToFit="1"/>
    </xf>
    <xf numFmtId="0" fontId="28" fillId="25" borderId="56" xfId="0" applyFont="1" applyFill="1" applyBorder="1" applyAlignment="1">
      <alignment horizontal="center" vertical="center" shrinkToFit="1"/>
    </xf>
    <xf numFmtId="0" fontId="52" fillId="25" borderId="29" xfId="0" applyFont="1" applyFill="1" applyBorder="1" applyAlignment="1">
      <alignment horizontal="center" vertical="center" shrinkToFit="1"/>
    </xf>
    <xf numFmtId="0" fontId="52" fillId="25" borderId="0" xfId="0" applyFont="1" applyFill="1" applyBorder="1" applyAlignment="1">
      <alignment horizontal="center" vertical="center" shrinkToFit="1"/>
    </xf>
    <xf numFmtId="0" fontId="52" fillId="25" borderId="47" xfId="0" applyFont="1" applyFill="1" applyBorder="1" applyAlignment="1">
      <alignment horizontal="center" vertical="center" shrinkToFit="1"/>
    </xf>
    <xf numFmtId="0" fontId="60" fillId="25" borderId="29" xfId="0" applyFont="1" applyFill="1" applyBorder="1" applyAlignment="1">
      <alignment horizontal="center" vertical="center" shrinkToFit="1"/>
    </xf>
    <xf numFmtId="0" fontId="60" fillId="25" borderId="0" xfId="0" applyFont="1" applyFill="1" applyBorder="1" applyAlignment="1">
      <alignment horizontal="center" vertical="center" shrinkToFit="1"/>
    </xf>
    <xf numFmtId="0" fontId="60" fillId="25" borderId="47" xfId="0" applyFont="1" applyFill="1" applyBorder="1" applyAlignment="1">
      <alignment horizontal="center" vertical="center" shrinkToFit="1"/>
    </xf>
    <xf numFmtId="0" fontId="45" fillId="25" borderId="29" xfId="0" applyFont="1" applyFill="1" applyBorder="1" applyAlignment="1">
      <alignment horizontal="center" vertical="center" shrinkToFit="1"/>
    </xf>
    <xf numFmtId="0" fontId="45" fillId="25" borderId="0" xfId="0" applyFont="1" applyFill="1" applyBorder="1" applyAlignment="1">
      <alignment horizontal="center" vertical="center" shrinkToFit="1"/>
    </xf>
    <xf numFmtId="0" fontId="45" fillId="25" borderId="47" xfId="0" applyFont="1" applyFill="1" applyBorder="1" applyAlignment="1">
      <alignment horizontal="center" vertical="center" shrinkToFit="1"/>
    </xf>
    <xf numFmtId="0" fontId="48" fillId="25" borderId="29" xfId="0" applyFont="1" applyFill="1" applyBorder="1" applyAlignment="1">
      <alignment horizontal="center" vertical="center" shrinkToFit="1"/>
    </xf>
    <xf numFmtId="0" fontId="48" fillId="25" borderId="0" xfId="0" applyFont="1" applyFill="1" applyBorder="1" applyAlignment="1">
      <alignment horizontal="center" vertical="center" shrinkToFit="1"/>
    </xf>
    <xf numFmtId="0" fontId="48" fillId="25" borderId="47" xfId="0" applyFont="1" applyFill="1" applyBorder="1" applyAlignment="1">
      <alignment horizontal="center" vertical="center" shrinkToFit="1"/>
    </xf>
    <xf numFmtId="0" fontId="42" fillId="25" borderId="29" xfId="0" applyFont="1" applyFill="1" applyBorder="1" applyAlignment="1">
      <alignment horizontal="center" vertical="center" shrinkToFit="1"/>
    </xf>
    <xf numFmtId="0" fontId="42" fillId="25" borderId="0" xfId="0" applyFont="1" applyFill="1" applyBorder="1" applyAlignment="1">
      <alignment horizontal="center" vertical="center" shrinkToFit="1"/>
    </xf>
    <xf numFmtId="0" fontId="42" fillId="25" borderId="47" xfId="0" applyFont="1" applyFill="1" applyBorder="1" applyAlignment="1">
      <alignment horizontal="center" vertical="center" shrinkToFit="1"/>
    </xf>
    <xf numFmtId="0" fontId="28" fillId="0" borderId="29" xfId="0" applyFont="1" applyFill="1" applyBorder="1" applyAlignment="1">
      <alignment horizontal="center" vertical="center" shrinkToFit="1"/>
    </xf>
    <xf numFmtId="0" fontId="28" fillId="0" borderId="0" xfId="0" applyFont="1" applyFill="1" applyBorder="1" applyAlignment="1">
      <alignment horizontal="center" vertical="center" shrinkToFit="1"/>
    </xf>
    <xf numFmtId="0" fontId="28" fillId="0" borderId="47" xfId="0" applyFont="1" applyFill="1" applyBorder="1" applyAlignment="1">
      <alignment horizontal="center" vertical="center" shrinkToFit="1"/>
    </xf>
    <xf numFmtId="0" fontId="62" fillId="0" borderId="29" xfId="0" applyFont="1" applyFill="1" applyBorder="1" applyAlignment="1">
      <alignment horizontal="center" vertical="center" shrinkToFit="1"/>
    </xf>
    <xf numFmtId="0" fontId="62" fillId="0" borderId="0" xfId="0" applyFont="1" applyFill="1" applyBorder="1" applyAlignment="1">
      <alignment horizontal="center" vertical="center" shrinkToFit="1"/>
    </xf>
    <xf numFmtId="0" fontId="62" fillId="0" borderId="47" xfId="0" applyFont="1" applyFill="1" applyBorder="1" applyAlignment="1">
      <alignment horizontal="center" vertical="center" shrinkToFit="1"/>
    </xf>
    <xf numFmtId="0" fontId="47" fillId="25" borderId="29" xfId="0" applyFont="1" applyFill="1" applyBorder="1" applyAlignment="1">
      <alignment horizontal="center" vertical="center" shrinkToFit="1"/>
    </xf>
    <xf numFmtId="0" fontId="47" fillId="25" borderId="0" xfId="0" applyFont="1" applyFill="1" applyBorder="1" applyAlignment="1">
      <alignment horizontal="center" vertical="center" shrinkToFit="1"/>
    </xf>
    <xf numFmtId="0" fontId="47" fillId="25" borderId="47" xfId="0" applyFont="1" applyFill="1" applyBorder="1" applyAlignment="1">
      <alignment horizontal="center" vertical="center" shrinkToFit="1"/>
    </xf>
    <xf numFmtId="0" fontId="28" fillId="25" borderId="51" xfId="0" applyFont="1" applyFill="1" applyBorder="1" applyAlignment="1">
      <alignment horizontal="center" vertical="center" shrinkToFit="1"/>
    </xf>
    <xf numFmtId="0" fontId="28" fillId="25" borderId="52" xfId="0" applyFont="1" applyFill="1" applyBorder="1" applyAlignment="1">
      <alignment horizontal="center" vertical="center" shrinkToFit="1"/>
    </xf>
    <xf numFmtId="0" fontId="28" fillId="25" borderId="53" xfId="0" applyFont="1" applyFill="1" applyBorder="1" applyAlignment="1">
      <alignment horizontal="center" vertical="center" shrinkToFit="1"/>
    </xf>
    <xf numFmtId="0" fontId="63" fillId="25" borderId="51" xfId="0" applyFont="1" applyFill="1" applyBorder="1" applyAlignment="1">
      <alignment horizontal="center" vertical="center" shrinkToFit="1"/>
    </xf>
    <xf numFmtId="0" fontId="63" fillId="25" borderId="52" xfId="0" applyFont="1" applyFill="1" applyBorder="1" applyAlignment="1">
      <alignment horizontal="center" vertical="center" shrinkToFit="1"/>
    </xf>
    <xf numFmtId="0" fontId="63" fillId="25" borderId="53" xfId="0" applyFont="1" applyFill="1" applyBorder="1" applyAlignment="1">
      <alignment horizontal="center" vertical="center" shrinkToFit="1"/>
    </xf>
    <xf numFmtId="0" fontId="61" fillId="25" borderId="54" xfId="0" applyFont="1" applyFill="1" applyBorder="1" applyAlignment="1">
      <alignment horizontal="center" vertical="center" shrinkToFit="1"/>
    </xf>
    <xf numFmtId="0" fontId="61" fillId="25" borderId="55" xfId="0" applyFont="1" applyFill="1" applyBorder="1" applyAlignment="1">
      <alignment horizontal="center" vertical="center" shrinkToFit="1"/>
    </xf>
    <xf numFmtId="0" fontId="61" fillId="25" borderId="56" xfId="0" applyFont="1" applyFill="1" applyBorder="1" applyAlignment="1">
      <alignment horizontal="center" vertical="center" shrinkToFit="1"/>
    </xf>
    <xf numFmtId="0" fontId="41" fillId="25" borderId="29" xfId="0" applyFont="1" applyFill="1" applyBorder="1" applyAlignment="1">
      <alignment horizontal="center" vertical="center" shrinkToFit="1"/>
    </xf>
    <xf numFmtId="0" fontId="41" fillId="25" borderId="0" xfId="0" applyFont="1" applyFill="1" applyBorder="1" applyAlignment="1">
      <alignment horizontal="center" vertical="center" shrinkToFit="1"/>
    </xf>
    <xf numFmtId="0" fontId="41" fillId="25" borderId="47" xfId="0" applyFont="1" applyFill="1" applyBorder="1" applyAlignment="1">
      <alignment horizontal="center" vertical="center" shrinkToFit="1"/>
    </xf>
    <xf numFmtId="0" fontId="43" fillId="25" borderId="29" xfId="0" applyFont="1" applyFill="1" applyBorder="1" applyAlignment="1">
      <alignment horizontal="center" vertical="center" shrinkToFit="1"/>
    </xf>
    <xf numFmtId="0" fontId="43" fillId="25" borderId="0" xfId="0" applyFont="1" applyFill="1" applyBorder="1" applyAlignment="1">
      <alignment horizontal="center" vertical="center" shrinkToFit="1"/>
    </xf>
    <xf numFmtId="0" fontId="43" fillId="25" borderId="47" xfId="0" applyFont="1" applyFill="1" applyBorder="1" applyAlignment="1">
      <alignment horizontal="center" vertical="center" shrinkToFit="1"/>
    </xf>
    <xf numFmtId="0" fontId="44" fillId="25" borderId="29" xfId="0" applyFont="1" applyFill="1" applyBorder="1" applyAlignment="1">
      <alignment horizontal="center" vertical="center" shrinkToFit="1"/>
    </xf>
    <xf numFmtId="0" fontId="44" fillId="25" borderId="0" xfId="0" applyFont="1" applyFill="1" applyBorder="1" applyAlignment="1">
      <alignment horizontal="center" vertical="center" shrinkToFit="1"/>
    </xf>
    <xf numFmtId="0" fontId="44" fillId="25" borderId="47" xfId="0" applyFont="1" applyFill="1" applyBorder="1" applyAlignment="1">
      <alignment horizontal="center" vertical="center" shrinkToFit="1"/>
    </xf>
    <xf numFmtId="0" fontId="39" fillId="25" borderId="29" xfId="0" applyFont="1" applyFill="1" applyBorder="1" applyAlignment="1">
      <alignment horizontal="center" vertical="center" shrinkToFit="1"/>
    </xf>
    <xf numFmtId="0" fontId="39" fillId="25" borderId="0" xfId="0" applyFont="1" applyFill="1" applyBorder="1" applyAlignment="1">
      <alignment horizontal="center" vertical="center" shrinkToFit="1"/>
    </xf>
    <xf numFmtId="0" fontId="39" fillId="25" borderId="47" xfId="0" applyFont="1" applyFill="1" applyBorder="1" applyAlignment="1">
      <alignment horizontal="center" vertical="center" shrinkToFit="1"/>
    </xf>
    <xf numFmtId="0" fontId="31" fillId="25" borderId="29" xfId="0" applyFont="1" applyFill="1" applyBorder="1" applyAlignment="1">
      <alignment horizontal="center" vertical="center" shrinkToFit="1"/>
    </xf>
    <xf numFmtId="0" fontId="40" fillId="25" borderId="0" xfId="0" applyFont="1" applyFill="1" applyBorder="1" applyAlignment="1">
      <alignment horizontal="center" vertical="center" shrinkToFit="1"/>
    </xf>
    <xf numFmtId="0" fontId="40" fillId="25" borderId="47" xfId="0" applyFont="1" applyFill="1" applyBorder="1" applyAlignment="1">
      <alignment horizontal="center" vertical="center" shrinkToFit="1"/>
    </xf>
    <xf numFmtId="0" fontId="36" fillId="25" borderId="54" xfId="0" applyFont="1" applyFill="1" applyBorder="1" applyAlignment="1">
      <alignment horizontal="center" vertical="center" shrinkToFit="1"/>
    </xf>
    <xf numFmtId="0" fontId="36" fillId="25" borderId="55" xfId="0" applyFont="1" applyFill="1" applyBorder="1" applyAlignment="1">
      <alignment horizontal="center" vertical="center" shrinkToFit="1"/>
    </xf>
    <xf numFmtId="0" fontId="36" fillId="25" borderId="56" xfId="0" applyFont="1" applyFill="1" applyBorder="1" applyAlignment="1">
      <alignment horizontal="center" vertical="center" shrinkToFit="1"/>
    </xf>
    <xf numFmtId="0" fontId="34" fillId="30" borderId="29" xfId="0" applyFont="1" applyFill="1" applyBorder="1" applyAlignment="1">
      <alignment horizontal="center" vertical="center" shrinkToFit="1"/>
    </xf>
    <xf numFmtId="0" fontId="34" fillId="30" borderId="0" xfId="0" applyFont="1" applyFill="1" applyBorder="1" applyAlignment="1">
      <alignment horizontal="center" vertical="center" shrinkToFit="1"/>
    </xf>
    <xf numFmtId="0" fontId="34" fillId="30" borderId="47" xfId="0" applyFont="1" applyFill="1" applyBorder="1" applyAlignment="1">
      <alignment horizontal="center" vertical="center" shrinkToFit="1"/>
    </xf>
    <xf numFmtId="0" fontId="31" fillId="25" borderId="0" xfId="0" applyFont="1" applyFill="1" applyBorder="1" applyAlignment="1">
      <alignment horizontal="center" vertical="center" shrinkToFit="1"/>
    </xf>
    <xf numFmtId="0" fontId="31" fillId="25" borderId="47" xfId="0" applyFont="1" applyFill="1" applyBorder="1" applyAlignment="1">
      <alignment horizontal="center" vertical="center" shrinkToFit="1"/>
    </xf>
    <xf numFmtId="0" fontId="32" fillId="25" borderId="29" xfId="0" applyFont="1" applyFill="1" applyBorder="1" applyAlignment="1">
      <alignment horizontal="center" vertical="center" shrinkToFit="1"/>
    </xf>
    <xf numFmtId="0" fontId="32" fillId="25" borderId="0" xfId="0" applyFont="1" applyFill="1" applyBorder="1" applyAlignment="1">
      <alignment horizontal="center" vertical="center" shrinkToFit="1"/>
    </xf>
    <xf numFmtId="0" fontId="32" fillId="25" borderId="47" xfId="0" applyFont="1" applyFill="1" applyBorder="1" applyAlignment="1">
      <alignment horizontal="center" vertical="center" shrinkToFit="1"/>
    </xf>
    <xf numFmtId="0" fontId="27" fillId="25" borderId="51" xfId="0" applyFont="1" applyFill="1" applyBorder="1" applyAlignment="1">
      <alignment horizontal="center" vertical="center" shrinkToFit="1"/>
    </xf>
    <xf numFmtId="0" fontId="27" fillId="25" borderId="52" xfId="0" applyFont="1" applyFill="1" applyBorder="1" applyAlignment="1">
      <alignment horizontal="center" vertical="center" shrinkToFit="1"/>
    </xf>
    <xf numFmtId="0" fontId="27" fillId="25" borderId="53" xfId="0" applyFont="1" applyFill="1" applyBorder="1" applyAlignment="1">
      <alignment horizontal="center" vertical="center" shrinkToFit="1"/>
    </xf>
    <xf numFmtId="0" fontId="30" fillId="25" borderId="51" xfId="0" applyFont="1" applyFill="1" applyBorder="1" applyAlignment="1">
      <alignment horizontal="center" vertical="center" shrinkToFit="1"/>
    </xf>
    <xf numFmtId="0" fontId="30" fillId="25" borderId="52" xfId="0" applyFont="1" applyFill="1" applyBorder="1" applyAlignment="1">
      <alignment horizontal="center" vertical="center" shrinkToFit="1"/>
    </xf>
    <xf numFmtId="0" fontId="30" fillId="25" borderId="53" xfId="0" applyFont="1" applyFill="1" applyBorder="1" applyAlignment="1">
      <alignment horizontal="center" vertical="center" shrinkToFit="1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0" fillId="25" borderId="61" xfId="19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25" borderId="49" xfId="19" applyFont="1" applyFill="1" applyBorder="1" applyAlignment="1">
      <alignment horizontal="center" vertical="center"/>
    </xf>
    <xf numFmtId="0" fontId="0" fillId="25" borderId="50" xfId="19" applyFont="1" applyFill="1" applyBorder="1" applyAlignment="1">
      <alignment horizontal="center" vertical="center"/>
    </xf>
    <xf numFmtId="0" fontId="0" fillId="25" borderId="60" xfId="19" applyFont="1" applyFill="1" applyBorder="1" applyAlignment="1">
      <alignment horizontal="center" vertical="center"/>
    </xf>
    <xf numFmtId="0" fontId="0" fillId="25" borderId="62" xfId="19" applyFont="1" applyFill="1" applyBorder="1" applyAlignment="1">
      <alignment horizontal="center" vertical="center"/>
    </xf>
    <xf numFmtId="0" fontId="21" fillId="25" borderId="54" xfId="0" applyFont="1" applyFill="1" applyBorder="1" applyAlignment="1">
      <alignment horizontal="center" vertical="center" shrinkToFit="1"/>
    </xf>
    <xf numFmtId="0" fontId="21" fillId="25" borderId="55" xfId="0" applyFont="1" applyFill="1" applyBorder="1" applyAlignment="1">
      <alignment horizontal="center" vertical="center" shrinkToFit="1"/>
    </xf>
    <xf numFmtId="0" fontId="21" fillId="25" borderId="56" xfId="0" applyFont="1" applyFill="1" applyBorder="1" applyAlignment="1">
      <alignment horizontal="center" vertical="center" shrinkToFit="1"/>
    </xf>
    <xf numFmtId="0" fontId="0" fillId="25" borderId="29" xfId="0" applyFont="1" applyFill="1" applyBorder="1" applyAlignment="1">
      <alignment horizontal="center" vertical="center" shrinkToFit="1"/>
    </xf>
    <xf numFmtId="0" fontId="0" fillId="25" borderId="0" xfId="0" applyFont="1" applyFill="1" applyBorder="1" applyAlignment="1">
      <alignment horizontal="center" vertical="center" shrinkToFit="1"/>
    </xf>
    <xf numFmtId="0" fontId="0" fillId="25" borderId="47" xfId="0" applyFont="1" applyFill="1" applyBorder="1" applyAlignment="1">
      <alignment horizontal="center" vertical="center" shrinkToFit="1"/>
    </xf>
    <xf numFmtId="0" fontId="0" fillId="26" borderId="48" xfId="0" applyNumberFormat="1" applyFont="1" applyFill="1" applyBorder="1" applyAlignment="1">
      <alignment horizontal="center" vertical="center" shrinkToFit="1"/>
    </xf>
    <xf numFmtId="0" fontId="0" fillId="26" borderId="49" xfId="0" applyNumberFormat="1" applyFont="1" applyFill="1" applyBorder="1" applyAlignment="1">
      <alignment horizontal="center" vertical="center" shrinkToFit="1"/>
    </xf>
    <xf numFmtId="0" fontId="0" fillId="26" borderId="50" xfId="0" applyNumberFormat="1" applyFont="1" applyFill="1" applyBorder="1" applyAlignment="1">
      <alignment horizontal="center" vertical="center" shrinkToFit="1"/>
    </xf>
    <xf numFmtId="0" fontId="0" fillId="25" borderId="51" xfId="0" applyFont="1" applyFill="1" applyBorder="1" applyAlignment="1">
      <alignment horizontal="center" vertical="center" shrinkToFit="1"/>
    </xf>
    <xf numFmtId="0" fontId="0" fillId="25" borderId="52" xfId="0" applyFont="1" applyFill="1" applyBorder="1" applyAlignment="1">
      <alignment horizontal="center" vertical="center" shrinkToFit="1"/>
    </xf>
    <xf numFmtId="0" fontId="26" fillId="25" borderId="29" xfId="0" applyFont="1" applyFill="1" applyBorder="1" applyAlignment="1">
      <alignment horizontal="center" vertical="center" shrinkToFit="1"/>
    </xf>
    <xf numFmtId="0" fontId="26" fillId="25" borderId="0" xfId="0" applyFont="1" applyFill="1" applyBorder="1" applyAlignment="1">
      <alignment horizontal="center" vertical="center" shrinkToFit="1"/>
    </xf>
    <xf numFmtId="0" fontId="26" fillId="25" borderId="47" xfId="0" applyFont="1" applyFill="1" applyBorder="1" applyAlignment="1">
      <alignment horizontal="center" vertical="center" shrinkToFit="1"/>
    </xf>
    <xf numFmtId="0" fontId="0" fillId="25" borderId="29" xfId="19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47" xfId="0" applyFont="1" applyBorder="1" applyAlignment="1">
      <alignment horizontal="center"/>
    </xf>
    <xf numFmtId="0" fontId="0" fillId="25" borderId="53" xfId="0" applyFont="1" applyFill="1" applyBorder="1" applyAlignment="1">
      <alignment horizontal="center" vertical="center" shrinkToFit="1"/>
    </xf>
    <xf numFmtId="0" fontId="21" fillId="24" borderId="15" xfId="0" applyFont="1" applyFill="1" applyBorder="1" applyAlignment="1">
      <alignment horizontal="center" vertical="center" textRotation="180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14" xfId="0" applyFont="1" applyFill="1" applyBorder="1" applyAlignment="1">
      <alignment horizontal="center" vertical="center" textRotation="180" shrinkToFit="1"/>
    </xf>
    <xf numFmtId="0" fontId="23" fillId="24" borderId="15" xfId="0" applyFont="1" applyFill="1" applyBorder="1" applyAlignment="1">
      <alignment horizontal="center" vertical="center" textRotation="255" shrinkToFit="1"/>
    </xf>
    <xf numFmtId="0" fontId="23" fillId="24" borderId="13" xfId="0" applyFont="1" applyFill="1" applyBorder="1" applyAlignment="1">
      <alignment horizontal="center" vertical="center" textRotation="255" shrinkToFit="1"/>
    </xf>
    <xf numFmtId="0" fontId="23" fillId="24" borderId="32" xfId="0" applyFont="1" applyFill="1" applyBorder="1" applyAlignment="1">
      <alignment horizontal="center" vertical="center" textRotation="255" shrinkToFit="1"/>
    </xf>
    <xf numFmtId="0" fontId="21" fillId="24" borderId="25" xfId="0" applyFont="1" applyFill="1" applyBorder="1" applyAlignment="1">
      <alignment horizontal="center" vertical="center" textRotation="255" shrinkToFit="1"/>
    </xf>
    <xf numFmtId="0" fontId="21" fillId="24" borderId="27" xfId="0" applyFont="1" applyFill="1" applyBorder="1" applyAlignment="1">
      <alignment horizontal="center" vertical="center" textRotation="255" shrinkToFit="1"/>
    </xf>
    <xf numFmtId="0" fontId="21" fillId="24" borderId="12" xfId="0" applyFont="1" applyFill="1" applyBorder="1" applyAlignment="1">
      <alignment horizontal="center" vertical="center" textRotation="180" shrinkToFit="1"/>
    </xf>
    <xf numFmtId="0" fontId="23" fillId="24" borderId="14" xfId="0" applyFont="1" applyFill="1" applyBorder="1" applyAlignment="1">
      <alignment horizontal="center" vertical="center" textRotation="255" shrinkToFit="1"/>
    </xf>
    <xf numFmtId="0" fontId="20" fillId="24" borderId="0" xfId="0" applyFont="1" applyFill="1" applyBorder="1" applyAlignment="1">
      <alignment horizontal="center" shrinkToFi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982C86"/>
      <color rgb="FF9933FF"/>
      <color rgb="FFD61C32"/>
      <color rgb="FFCC3399"/>
      <color rgb="FF3399FF"/>
      <color rgb="FF3366FF"/>
      <color rgb="FFD840B7"/>
      <color rgb="FF0FBD49"/>
      <color rgb="FF33CC33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microsoft.com/office/2007/relationships/hdphoto" Target="../media/hdphoto2.wdp"/><Relationship Id="rId21" Type="http://schemas.openxmlformats.org/officeDocument/2006/relationships/image" Target="../media/image21.jpeg"/><Relationship Id="rId34" Type="http://schemas.openxmlformats.org/officeDocument/2006/relationships/image" Target="../media/image33.jpeg"/><Relationship Id="rId42" Type="http://schemas.microsoft.com/office/2007/relationships/hdphoto" Target="../media/hdphoto3.wdp"/><Relationship Id="rId47" Type="http://schemas.openxmlformats.org/officeDocument/2006/relationships/image" Target="../media/image43.png"/><Relationship Id="rId50" Type="http://schemas.microsoft.com/office/2007/relationships/hdphoto" Target="../media/hdphoto6.wdp"/><Relationship Id="rId55" Type="http://schemas.openxmlformats.org/officeDocument/2006/relationships/image" Target="../media/image49.jp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microsoft.com/office/2007/relationships/hdphoto" Target="../media/hdphoto1.wdp"/><Relationship Id="rId37" Type="http://schemas.openxmlformats.org/officeDocument/2006/relationships/image" Target="../media/image36.jpg"/><Relationship Id="rId40" Type="http://schemas.openxmlformats.org/officeDocument/2006/relationships/image" Target="../media/image38.jpeg"/><Relationship Id="rId45" Type="http://schemas.openxmlformats.org/officeDocument/2006/relationships/image" Target="../media/image41.jpeg"/><Relationship Id="rId53" Type="http://schemas.openxmlformats.org/officeDocument/2006/relationships/image" Target="../media/image47.jpeg"/><Relationship Id="rId58" Type="http://schemas.openxmlformats.org/officeDocument/2006/relationships/image" Target="../media/image52.jpeg"/><Relationship Id="rId5" Type="http://schemas.openxmlformats.org/officeDocument/2006/relationships/image" Target="../media/image5.jpe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4.jpg"/><Relationship Id="rId43" Type="http://schemas.openxmlformats.org/officeDocument/2006/relationships/image" Target="../media/image40.png"/><Relationship Id="rId48" Type="http://schemas.microsoft.com/office/2007/relationships/hdphoto" Target="../media/hdphoto5.wdp"/><Relationship Id="rId56" Type="http://schemas.openxmlformats.org/officeDocument/2006/relationships/image" Target="../media/image50.jpeg"/><Relationship Id="rId8" Type="http://schemas.openxmlformats.org/officeDocument/2006/relationships/image" Target="../media/image8.jpg"/><Relationship Id="rId51" Type="http://schemas.openxmlformats.org/officeDocument/2006/relationships/image" Target="../media/image45.jp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2.jpg"/><Relationship Id="rId38" Type="http://schemas.openxmlformats.org/officeDocument/2006/relationships/image" Target="../media/image37.png"/><Relationship Id="rId46" Type="http://schemas.openxmlformats.org/officeDocument/2006/relationships/image" Target="../media/image42.jpeg"/><Relationship Id="rId20" Type="http://schemas.openxmlformats.org/officeDocument/2006/relationships/image" Target="../media/image20.jpeg"/><Relationship Id="rId41" Type="http://schemas.openxmlformats.org/officeDocument/2006/relationships/image" Target="../media/image39.png"/><Relationship Id="rId54" Type="http://schemas.openxmlformats.org/officeDocument/2006/relationships/image" Target="../media/image48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jpeg"/><Relationship Id="rId49" Type="http://schemas.openxmlformats.org/officeDocument/2006/relationships/image" Target="../media/image44.png"/><Relationship Id="rId57" Type="http://schemas.openxmlformats.org/officeDocument/2006/relationships/image" Target="../media/image51.jp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microsoft.com/office/2007/relationships/hdphoto" Target="../media/hdphoto4.wdp"/><Relationship Id="rId52" Type="http://schemas.openxmlformats.org/officeDocument/2006/relationships/image" Target="../media/image4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jpeg"/><Relationship Id="rId1" Type="http://schemas.openxmlformats.org/officeDocument/2006/relationships/image" Target="../media/image53.jpeg"/><Relationship Id="rId4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16935</xdr:colOff>
      <xdr:row>0</xdr:row>
      <xdr:rowOff>8467</xdr:rowOff>
    </xdr:from>
    <xdr:to>
      <xdr:col>11</xdr:col>
      <xdr:colOff>330200</xdr:colOff>
      <xdr:row>8</xdr:row>
      <xdr:rowOff>169333</xdr:rowOff>
    </xdr:to>
    <xdr:pic>
      <xdr:nvPicPr>
        <xdr:cNvPr id="2" name="圖片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1" t="3658" r="4197" b="3252"/>
        <a:stretch/>
      </xdr:blipFill>
      <xdr:spPr>
        <a:xfrm>
          <a:off x="16935" y="8467"/>
          <a:ext cx="4131732" cy="2192866"/>
        </a:xfrm>
        <a:prstGeom prst="rect">
          <a:avLst/>
        </a:prstGeom>
      </xdr:spPr>
    </xdr:pic>
    <xdr:clientData/>
  </xdr:twoCellAnchor>
  <xdr:twoCellAnchor>
    <xdr:from>
      <xdr:col>30</xdr:col>
      <xdr:colOff>222250</xdr:colOff>
      <xdr:row>47</xdr:row>
      <xdr:rowOff>99484</xdr:rowOff>
    </xdr:from>
    <xdr:to>
      <xdr:col>35</xdr:col>
      <xdr:colOff>95250</xdr:colOff>
      <xdr:row>49</xdr:row>
      <xdr:rowOff>0</xdr:rowOff>
    </xdr:to>
    <xdr:sp macro="" textlink="">
      <xdr:nvSpPr>
        <xdr:cNvPr id="3" name="矩形 2"/>
        <xdr:cNvSpPr/>
      </xdr:nvSpPr>
      <xdr:spPr>
        <a:xfrm>
          <a:off x="10280650" y="11780944"/>
          <a:ext cx="1397000" cy="25103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焗烤飯</a:t>
          </a:r>
        </a:p>
      </xdr:txBody>
    </xdr:sp>
    <xdr:clientData/>
  </xdr:twoCellAnchor>
  <xdr:twoCellAnchor>
    <xdr:from>
      <xdr:col>25</xdr:col>
      <xdr:colOff>328084</xdr:colOff>
      <xdr:row>26</xdr:row>
      <xdr:rowOff>42332</xdr:rowOff>
    </xdr:from>
    <xdr:to>
      <xdr:col>30</xdr:col>
      <xdr:colOff>0</xdr:colOff>
      <xdr:row>28</xdr:row>
      <xdr:rowOff>8</xdr:rowOff>
    </xdr:to>
    <xdr:sp macro="" textlink="">
      <xdr:nvSpPr>
        <xdr:cNvPr id="4" name="矩形 3"/>
        <xdr:cNvSpPr/>
      </xdr:nvSpPr>
      <xdr:spPr>
        <a:xfrm>
          <a:off x="8839624" y="6450752"/>
          <a:ext cx="1218776" cy="36153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endParaRPr lang="zh-TW" altLang="en-US" sz="1000" b="1" cap="none" spc="0">
            <a:ln w="3175">
              <a:solidFill>
                <a:srgbClr val="FF0000"/>
              </a:solidFill>
              <a:prstDash val="solid"/>
            </a:ln>
            <a:solidFill>
              <a:srgbClr val="FF0000"/>
            </a:solidFill>
            <a:effectLst/>
            <a:ea typeface="華康少女文字W7" pitchFamily="49" charset="-120"/>
          </a:endParaRPr>
        </a:p>
      </xdr:txBody>
    </xdr:sp>
    <xdr:clientData/>
  </xdr:twoCellAnchor>
  <xdr:twoCellAnchor>
    <xdr:from>
      <xdr:col>36</xdr:col>
      <xdr:colOff>126999</xdr:colOff>
      <xdr:row>22</xdr:row>
      <xdr:rowOff>95251</xdr:rowOff>
    </xdr:from>
    <xdr:to>
      <xdr:col>40</xdr:col>
      <xdr:colOff>52915</xdr:colOff>
      <xdr:row>23</xdr:row>
      <xdr:rowOff>95249</xdr:rowOff>
    </xdr:to>
    <xdr:sp macro="" textlink="">
      <xdr:nvSpPr>
        <xdr:cNvPr id="5" name="矩形 4"/>
        <xdr:cNvSpPr/>
      </xdr:nvSpPr>
      <xdr:spPr>
        <a:xfrm>
          <a:off x="12014199" y="5528311"/>
          <a:ext cx="1145116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latin typeface="+mn-lt"/>
              <a:ea typeface="華康少女文字W7" pitchFamily="49" charset="-120"/>
              <a:cs typeface="+mn-cs"/>
            </a:rPr>
            <a:t>芝麻球</a:t>
          </a:r>
        </a:p>
      </xdr:txBody>
    </xdr:sp>
    <xdr:clientData/>
  </xdr:twoCellAnchor>
  <xdr:twoCellAnchor>
    <xdr:from>
      <xdr:col>38</xdr:col>
      <xdr:colOff>275167</xdr:colOff>
      <xdr:row>46</xdr:row>
      <xdr:rowOff>10583</xdr:rowOff>
    </xdr:from>
    <xdr:to>
      <xdr:col>42</xdr:col>
      <xdr:colOff>254000</xdr:colOff>
      <xdr:row>47</xdr:row>
      <xdr:rowOff>50374</xdr:rowOff>
    </xdr:to>
    <xdr:sp macro="" textlink="">
      <xdr:nvSpPr>
        <xdr:cNvPr id="6" name="矩形 5"/>
        <xdr:cNvSpPr/>
      </xdr:nvSpPr>
      <xdr:spPr>
        <a:xfrm>
          <a:off x="12771967" y="11425343"/>
          <a:ext cx="1198033" cy="30649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C000"/>
              </a:solidFill>
              <a:effectLst/>
              <a:latin typeface="+mn-lt"/>
              <a:ea typeface="華康少女文字W7" pitchFamily="49" charset="-120"/>
              <a:cs typeface="+mn-cs"/>
            </a:rPr>
            <a:t>雞塊</a:t>
          </a:r>
        </a:p>
      </xdr:txBody>
    </xdr:sp>
    <xdr:clientData/>
  </xdr:twoCellAnchor>
  <xdr:twoCellAnchor>
    <xdr:from>
      <xdr:col>26</xdr:col>
      <xdr:colOff>95252</xdr:colOff>
      <xdr:row>21</xdr:row>
      <xdr:rowOff>190500</xdr:rowOff>
    </xdr:from>
    <xdr:to>
      <xdr:col>30</xdr:col>
      <xdr:colOff>126992</xdr:colOff>
      <xdr:row>23</xdr:row>
      <xdr:rowOff>10582</xdr:rowOff>
    </xdr:to>
    <xdr:sp macro="" textlink="">
      <xdr:nvSpPr>
        <xdr:cNvPr id="7" name="矩形 6"/>
        <xdr:cNvSpPr/>
      </xdr:nvSpPr>
      <xdr:spPr>
        <a:xfrm>
          <a:off x="8934452" y="5356860"/>
          <a:ext cx="1250940" cy="35348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綠豆湯</a:t>
          </a:r>
        </a:p>
      </xdr:txBody>
    </xdr:sp>
    <xdr:clientData/>
  </xdr:twoCellAnchor>
  <xdr:twoCellAnchor>
    <xdr:from>
      <xdr:col>32</xdr:col>
      <xdr:colOff>52919</xdr:colOff>
      <xdr:row>18</xdr:row>
      <xdr:rowOff>0</xdr:rowOff>
    </xdr:from>
    <xdr:to>
      <xdr:col>35</xdr:col>
      <xdr:colOff>273240</xdr:colOff>
      <xdr:row>19</xdr:row>
      <xdr:rowOff>164646</xdr:rowOff>
    </xdr:to>
    <xdr:sp macro="" textlink="">
      <xdr:nvSpPr>
        <xdr:cNvPr id="8" name="矩形 7"/>
        <xdr:cNvSpPr/>
      </xdr:nvSpPr>
      <xdr:spPr>
        <a:xfrm>
          <a:off x="10720919" y="4404360"/>
          <a:ext cx="1134721" cy="39324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金黃脆薯</a:t>
          </a:r>
        </a:p>
      </xdr:txBody>
    </xdr:sp>
    <xdr:clientData/>
  </xdr:twoCellAnchor>
  <xdr:twoCellAnchor>
    <xdr:from>
      <xdr:col>26</xdr:col>
      <xdr:colOff>31754</xdr:colOff>
      <xdr:row>29</xdr:row>
      <xdr:rowOff>246585</xdr:rowOff>
    </xdr:from>
    <xdr:to>
      <xdr:col>30</xdr:col>
      <xdr:colOff>203978</xdr:colOff>
      <xdr:row>30</xdr:row>
      <xdr:rowOff>249768</xdr:rowOff>
    </xdr:to>
    <xdr:sp macro="" textlink="">
      <xdr:nvSpPr>
        <xdr:cNvPr id="9" name="矩形 8"/>
        <xdr:cNvSpPr/>
      </xdr:nvSpPr>
      <xdr:spPr>
        <a:xfrm>
          <a:off x="8870954" y="7325565"/>
          <a:ext cx="1391424" cy="2698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27</xdr:col>
      <xdr:colOff>317495</xdr:colOff>
      <xdr:row>44</xdr:row>
      <xdr:rowOff>42325</xdr:rowOff>
    </xdr:from>
    <xdr:to>
      <xdr:col>31</xdr:col>
      <xdr:colOff>243417</xdr:colOff>
      <xdr:row>45</xdr:row>
      <xdr:rowOff>69840</xdr:rowOff>
    </xdr:to>
    <xdr:sp macro="" textlink="">
      <xdr:nvSpPr>
        <xdr:cNvPr id="10" name="矩形 9"/>
        <xdr:cNvSpPr/>
      </xdr:nvSpPr>
      <xdr:spPr>
        <a:xfrm>
          <a:off x="9446255" y="10923685"/>
          <a:ext cx="1160362" cy="29421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照燒豬排</a:t>
          </a:r>
        </a:p>
      </xdr:txBody>
    </xdr:sp>
    <xdr:clientData/>
  </xdr:twoCellAnchor>
  <xdr:twoCellAnchor>
    <xdr:from>
      <xdr:col>26</xdr:col>
      <xdr:colOff>232238</xdr:colOff>
      <xdr:row>24</xdr:row>
      <xdr:rowOff>169106</xdr:rowOff>
    </xdr:from>
    <xdr:to>
      <xdr:col>31</xdr:col>
      <xdr:colOff>221653</xdr:colOff>
      <xdr:row>25</xdr:row>
      <xdr:rowOff>149832</xdr:rowOff>
    </xdr:to>
    <xdr:sp macro="" textlink="">
      <xdr:nvSpPr>
        <xdr:cNvPr id="11" name="矩形 10"/>
        <xdr:cNvSpPr/>
      </xdr:nvSpPr>
      <xdr:spPr>
        <a:xfrm>
          <a:off x="9071438" y="6135566"/>
          <a:ext cx="1513415" cy="24742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韓式泡菜鍋</a:t>
          </a:r>
        </a:p>
      </xdr:txBody>
    </xdr:sp>
    <xdr:clientData/>
  </xdr:twoCellAnchor>
  <xdr:twoCellAnchor>
    <xdr:from>
      <xdr:col>20</xdr:col>
      <xdr:colOff>232833</xdr:colOff>
      <xdr:row>27</xdr:row>
      <xdr:rowOff>190508</xdr:rowOff>
    </xdr:from>
    <xdr:to>
      <xdr:col>24</xdr:col>
      <xdr:colOff>237251</xdr:colOff>
      <xdr:row>29</xdr:row>
      <xdr:rowOff>10598</xdr:rowOff>
    </xdr:to>
    <xdr:sp macro="" textlink="">
      <xdr:nvSpPr>
        <xdr:cNvPr id="12" name="矩形 11"/>
        <xdr:cNvSpPr/>
      </xdr:nvSpPr>
      <xdr:spPr>
        <a:xfrm>
          <a:off x="7243233" y="6774188"/>
          <a:ext cx="1223618" cy="31539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00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洋蔥油雞</a:t>
          </a:r>
        </a:p>
      </xdr:txBody>
    </xdr:sp>
    <xdr:clientData/>
  </xdr:twoCellAnchor>
  <xdr:twoCellAnchor>
    <xdr:from>
      <xdr:col>36</xdr:col>
      <xdr:colOff>253990</xdr:colOff>
      <xdr:row>48</xdr:row>
      <xdr:rowOff>4</xdr:rowOff>
    </xdr:from>
    <xdr:to>
      <xdr:col>40</xdr:col>
      <xdr:colOff>190492</xdr:colOff>
      <xdr:row>49</xdr:row>
      <xdr:rowOff>0</xdr:rowOff>
    </xdr:to>
    <xdr:sp macro="" textlink="">
      <xdr:nvSpPr>
        <xdr:cNvPr id="13" name="矩形 12"/>
        <xdr:cNvSpPr/>
      </xdr:nvSpPr>
      <xdr:spPr>
        <a:xfrm>
          <a:off x="12141190" y="11856724"/>
          <a:ext cx="1155702" cy="17525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36</xdr:col>
      <xdr:colOff>1</xdr:colOff>
      <xdr:row>29</xdr:row>
      <xdr:rowOff>63500</xdr:rowOff>
    </xdr:from>
    <xdr:to>
      <xdr:col>40</xdr:col>
      <xdr:colOff>52915</xdr:colOff>
      <xdr:row>30</xdr:row>
      <xdr:rowOff>62443</xdr:rowOff>
    </xdr:to>
    <xdr:sp macro="" textlink="">
      <xdr:nvSpPr>
        <xdr:cNvPr id="14" name="矩形 13"/>
        <xdr:cNvSpPr/>
      </xdr:nvSpPr>
      <xdr:spPr>
        <a:xfrm>
          <a:off x="11887201" y="7142480"/>
          <a:ext cx="1272114" cy="26564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金黃雞腿</a:t>
          </a:r>
        </a:p>
      </xdr:txBody>
    </xdr:sp>
    <xdr:clientData/>
  </xdr:twoCellAnchor>
  <xdr:twoCellAnchor>
    <xdr:from>
      <xdr:col>26</xdr:col>
      <xdr:colOff>264586</xdr:colOff>
      <xdr:row>18</xdr:row>
      <xdr:rowOff>0</xdr:rowOff>
    </xdr:from>
    <xdr:to>
      <xdr:col>30</xdr:col>
      <xdr:colOff>211670</xdr:colOff>
      <xdr:row>19</xdr:row>
      <xdr:rowOff>31747</xdr:rowOff>
    </xdr:to>
    <xdr:sp macro="" textlink="">
      <xdr:nvSpPr>
        <xdr:cNvPr id="15" name="矩形 14"/>
        <xdr:cNvSpPr/>
      </xdr:nvSpPr>
      <xdr:spPr>
        <a:xfrm>
          <a:off x="9103786" y="4404360"/>
          <a:ext cx="1166284" cy="26034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檸檬雞柳</a:t>
          </a:r>
        </a:p>
      </xdr:txBody>
    </xdr:sp>
    <xdr:clientData/>
  </xdr:twoCellAnchor>
  <xdr:twoCellAnchor>
    <xdr:from>
      <xdr:col>23</xdr:col>
      <xdr:colOff>63495</xdr:colOff>
      <xdr:row>18</xdr:row>
      <xdr:rowOff>0</xdr:rowOff>
    </xdr:from>
    <xdr:to>
      <xdr:col>26</xdr:col>
      <xdr:colOff>328084</xdr:colOff>
      <xdr:row>18</xdr:row>
      <xdr:rowOff>21166</xdr:rowOff>
    </xdr:to>
    <xdr:sp macro="" textlink="">
      <xdr:nvSpPr>
        <xdr:cNvPr id="16" name="矩形 15"/>
        <xdr:cNvSpPr/>
      </xdr:nvSpPr>
      <xdr:spPr>
        <a:xfrm>
          <a:off x="7988295" y="4404360"/>
          <a:ext cx="1156129" cy="2116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chemeClr val="accent2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海苔薯條</a:t>
          </a:r>
        </a:p>
      </xdr:txBody>
    </xdr:sp>
    <xdr:clientData/>
  </xdr:twoCellAnchor>
  <xdr:twoCellAnchor>
    <xdr:from>
      <xdr:col>20</xdr:col>
      <xdr:colOff>169333</xdr:colOff>
      <xdr:row>29</xdr:row>
      <xdr:rowOff>95249</xdr:rowOff>
    </xdr:from>
    <xdr:to>
      <xdr:col>25</xdr:col>
      <xdr:colOff>137581</xdr:colOff>
      <xdr:row>30</xdr:row>
      <xdr:rowOff>105833</xdr:rowOff>
    </xdr:to>
    <xdr:sp macro="" textlink="">
      <xdr:nvSpPr>
        <xdr:cNvPr id="17" name="矩形 16"/>
        <xdr:cNvSpPr/>
      </xdr:nvSpPr>
      <xdr:spPr>
        <a:xfrm>
          <a:off x="7179733" y="7174229"/>
          <a:ext cx="1492248" cy="27728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奶香雞蛋糕</a:t>
          </a:r>
        </a:p>
      </xdr:txBody>
    </xdr:sp>
    <xdr:clientData/>
  </xdr:twoCellAnchor>
  <xdr:twoCellAnchor>
    <xdr:from>
      <xdr:col>22</xdr:col>
      <xdr:colOff>179920</xdr:colOff>
      <xdr:row>23</xdr:row>
      <xdr:rowOff>137592</xdr:rowOff>
    </xdr:from>
    <xdr:to>
      <xdr:col>26</xdr:col>
      <xdr:colOff>190500</xdr:colOff>
      <xdr:row>24</xdr:row>
      <xdr:rowOff>126999</xdr:rowOff>
    </xdr:to>
    <xdr:sp macro="" textlink="">
      <xdr:nvSpPr>
        <xdr:cNvPr id="18" name="矩形 17"/>
        <xdr:cNvSpPr/>
      </xdr:nvSpPr>
      <xdr:spPr>
        <a:xfrm>
          <a:off x="7799920" y="5837352"/>
          <a:ext cx="1229780" cy="25610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紅燒豚肉</a:t>
          </a:r>
        </a:p>
      </xdr:txBody>
    </xdr:sp>
    <xdr:clientData/>
  </xdr:twoCellAnchor>
  <xdr:twoCellAnchor>
    <xdr:from>
      <xdr:col>20</xdr:col>
      <xdr:colOff>158744</xdr:colOff>
      <xdr:row>20</xdr:row>
      <xdr:rowOff>201083</xdr:rowOff>
    </xdr:from>
    <xdr:to>
      <xdr:col>24</xdr:col>
      <xdr:colOff>84666</xdr:colOff>
      <xdr:row>21</xdr:row>
      <xdr:rowOff>232832</xdr:rowOff>
    </xdr:to>
    <xdr:sp macro="" textlink="">
      <xdr:nvSpPr>
        <xdr:cNvPr id="19" name="矩形 18"/>
        <xdr:cNvSpPr/>
      </xdr:nvSpPr>
      <xdr:spPr>
        <a:xfrm>
          <a:off x="7169144" y="5100743"/>
          <a:ext cx="1145122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起司洋芋</a:t>
          </a:r>
        </a:p>
      </xdr:txBody>
    </xdr:sp>
    <xdr:clientData/>
  </xdr:twoCellAnchor>
  <xdr:twoCellAnchor>
    <xdr:from>
      <xdr:col>25</xdr:col>
      <xdr:colOff>264581</xdr:colOff>
      <xdr:row>28</xdr:row>
      <xdr:rowOff>10580</xdr:rowOff>
    </xdr:from>
    <xdr:to>
      <xdr:col>29</xdr:col>
      <xdr:colOff>201082</xdr:colOff>
      <xdr:row>29</xdr:row>
      <xdr:rowOff>31750</xdr:rowOff>
    </xdr:to>
    <xdr:sp macro="" textlink="">
      <xdr:nvSpPr>
        <xdr:cNvPr id="20" name="矩形 19"/>
        <xdr:cNvSpPr/>
      </xdr:nvSpPr>
      <xdr:spPr>
        <a:xfrm>
          <a:off x="8798981" y="6822860"/>
          <a:ext cx="1155701" cy="28787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海帶豆干</a:t>
          </a:r>
        </a:p>
      </xdr:txBody>
    </xdr:sp>
    <xdr:clientData/>
  </xdr:twoCellAnchor>
  <xdr:twoCellAnchor>
    <xdr:from>
      <xdr:col>31</xdr:col>
      <xdr:colOff>84666</xdr:colOff>
      <xdr:row>22</xdr:row>
      <xdr:rowOff>42340</xdr:rowOff>
    </xdr:from>
    <xdr:to>
      <xdr:col>35</xdr:col>
      <xdr:colOff>3</xdr:colOff>
      <xdr:row>23</xdr:row>
      <xdr:rowOff>63502</xdr:rowOff>
    </xdr:to>
    <xdr:sp macro="" textlink="">
      <xdr:nvSpPr>
        <xdr:cNvPr id="21" name="矩形 20"/>
        <xdr:cNvSpPr/>
      </xdr:nvSpPr>
      <xdr:spPr>
        <a:xfrm>
          <a:off x="10447866" y="5475400"/>
          <a:ext cx="1134537" cy="28786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C000"/>
              </a:solidFill>
              <a:effectLst/>
              <a:ea typeface="華康少女文字W7" pitchFamily="49" charset="-120"/>
            </a:rPr>
            <a:t>茄汁熱狗</a:t>
          </a:r>
        </a:p>
      </xdr:txBody>
    </xdr:sp>
    <xdr:clientData/>
  </xdr:twoCellAnchor>
  <xdr:twoCellAnchor>
    <xdr:from>
      <xdr:col>21</xdr:col>
      <xdr:colOff>158748</xdr:colOff>
      <xdr:row>19</xdr:row>
      <xdr:rowOff>10585</xdr:rowOff>
    </xdr:from>
    <xdr:to>
      <xdr:col>25</xdr:col>
      <xdr:colOff>158749</xdr:colOff>
      <xdr:row>20</xdr:row>
      <xdr:rowOff>65930</xdr:rowOff>
    </xdr:to>
    <xdr:sp macro="" textlink="">
      <xdr:nvSpPr>
        <xdr:cNvPr id="22" name="矩形 21"/>
        <xdr:cNvSpPr/>
      </xdr:nvSpPr>
      <xdr:spPr>
        <a:xfrm>
          <a:off x="7473948" y="4643545"/>
          <a:ext cx="1219201" cy="32204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/>
              <a:ea typeface="華康POP1體" pitchFamily="49" charset="-120"/>
            </a:rPr>
            <a:t>茄汁熱狗</a:t>
          </a:r>
        </a:p>
      </xdr:txBody>
    </xdr:sp>
    <xdr:clientData/>
  </xdr:twoCellAnchor>
  <xdr:twoCellAnchor>
    <xdr:from>
      <xdr:col>34</xdr:col>
      <xdr:colOff>95248</xdr:colOff>
      <xdr:row>19</xdr:row>
      <xdr:rowOff>211665</xdr:rowOff>
    </xdr:from>
    <xdr:to>
      <xdr:col>38</xdr:col>
      <xdr:colOff>42331</xdr:colOff>
      <xdr:row>20</xdr:row>
      <xdr:rowOff>201081</xdr:rowOff>
    </xdr:to>
    <xdr:sp macro="" textlink="">
      <xdr:nvSpPr>
        <xdr:cNvPr id="23" name="矩形 22"/>
        <xdr:cNvSpPr/>
      </xdr:nvSpPr>
      <xdr:spPr>
        <a:xfrm>
          <a:off x="11372848" y="4844625"/>
          <a:ext cx="1166283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茄汁熱狗</a:t>
          </a:r>
        </a:p>
      </xdr:txBody>
    </xdr:sp>
    <xdr:clientData/>
  </xdr:twoCellAnchor>
  <xdr:twoCellAnchor>
    <xdr:from>
      <xdr:col>27</xdr:col>
      <xdr:colOff>169333</xdr:colOff>
      <xdr:row>19</xdr:row>
      <xdr:rowOff>137584</xdr:rowOff>
    </xdr:from>
    <xdr:to>
      <xdr:col>31</xdr:col>
      <xdr:colOff>201082</xdr:colOff>
      <xdr:row>20</xdr:row>
      <xdr:rowOff>137583</xdr:rowOff>
    </xdr:to>
    <xdr:sp macro="" textlink="">
      <xdr:nvSpPr>
        <xdr:cNvPr id="24" name="矩形 23"/>
        <xdr:cNvSpPr/>
      </xdr:nvSpPr>
      <xdr:spPr>
        <a:xfrm>
          <a:off x="9313333" y="4770544"/>
          <a:ext cx="1250949" cy="26669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5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碳烤雞腿</a:t>
          </a:r>
        </a:p>
      </xdr:txBody>
    </xdr:sp>
    <xdr:clientData/>
  </xdr:twoCellAnchor>
  <xdr:twoCellAnchor>
    <xdr:from>
      <xdr:col>34</xdr:col>
      <xdr:colOff>116416</xdr:colOff>
      <xdr:row>20</xdr:row>
      <xdr:rowOff>254002</xdr:rowOff>
    </xdr:from>
    <xdr:to>
      <xdr:col>38</xdr:col>
      <xdr:colOff>243412</xdr:colOff>
      <xdr:row>22</xdr:row>
      <xdr:rowOff>10585</xdr:rowOff>
    </xdr:to>
    <xdr:sp macro="" textlink="">
      <xdr:nvSpPr>
        <xdr:cNvPr id="25" name="矩形 24"/>
        <xdr:cNvSpPr/>
      </xdr:nvSpPr>
      <xdr:spPr>
        <a:xfrm>
          <a:off x="11394016" y="5153662"/>
          <a:ext cx="1346196" cy="2899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F0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番茄炒蛋</a:t>
          </a:r>
        </a:p>
      </xdr:txBody>
    </xdr:sp>
    <xdr:clientData/>
  </xdr:twoCellAnchor>
  <xdr:twoCellAnchor>
    <xdr:from>
      <xdr:col>27</xdr:col>
      <xdr:colOff>52916</xdr:colOff>
      <xdr:row>41</xdr:row>
      <xdr:rowOff>63499</xdr:rowOff>
    </xdr:from>
    <xdr:to>
      <xdr:col>30</xdr:col>
      <xdr:colOff>317497</xdr:colOff>
      <xdr:row>42</xdr:row>
      <xdr:rowOff>137581</xdr:rowOff>
    </xdr:to>
    <xdr:sp macro="" textlink="">
      <xdr:nvSpPr>
        <xdr:cNvPr id="26" name="矩形 25"/>
        <xdr:cNvSpPr/>
      </xdr:nvSpPr>
      <xdr:spPr>
        <a:xfrm>
          <a:off x="9196916" y="10144759"/>
          <a:ext cx="1163741" cy="34078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 baseline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23</xdr:col>
      <xdr:colOff>21166</xdr:colOff>
      <xdr:row>43</xdr:row>
      <xdr:rowOff>101600</xdr:rowOff>
    </xdr:from>
    <xdr:to>
      <xdr:col>27</xdr:col>
      <xdr:colOff>25584</xdr:colOff>
      <xdr:row>44</xdr:row>
      <xdr:rowOff>169340</xdr:rowOff>
    </xdr:to>
    <xdr:sp macro="" textlink="">
      <xdr:nvSpPr>
        <xdr:cNvPr id="27" name="矩形 26"/>
        <xdr:cNvSpPr/>
      </xdr:nvSpPr>
      <xdr:spPr>
        <a:xfrm>
          <a:off x="7945966" y="10716260"/>
          <a:ext cx="1223618" cy="33444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泡菜什錦鍋</a:t>
          </a:r>
        </a:p>
      </xdr:txBody>
    </xdr:sp>
    <xdr:clientData/>
  </xdr:twoCellAnchor>
  <xdr:twoCellAnchor>
    <xdr:from>
      <xdr:col>26</xdr:col>
      <xdr:colOff>296333</xdr:colOff>
      <xdr:row>31</xdr:row>
      <xdr:rowOff>127002</xdr:rowOff>
    </xdr:from>
    <xdr:to>
      <xdr:col>31</xdr:col>
      <xdr:colOff>190499</xdr:colOff>
      <xdr:row>32</xdr:row>
      <xdr:rowOff>127000</xdr:rowOff>
    </xdr:to>
    <xdr:sp macro="" textlink="">
      <xdr:nvSpPr>
        <xdr:cNvPr id="28" name="矩形 27"/>
        <xdr:cNvSpPr/>
      </xdr:nvSpPr>
      <xdr:spPr>
        <a:xfrm>
          <a:off x="9135533" y="7739382"/>
          <a:ext cx="1418166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0000FF"/>
                </a:solidFill>
                <a:prstDash val="solid"/>
              </a:ln>
              <a:solidFill>
                <a:srgbClr val="3366FF"/>
              </a:solidFill>
              <a:effectLst/>
              <a:latin typeface="+mn-lt"/>
              <a:ea typeface="華康少女文字W7" pitchFamily="49" charset="-120"/>
              <a:cs typeface="+mn-cs"/>
            </a:rPr>
            <a:t>起司焗洋芋</a:t>
          </a:r>
        </a:p>
      </xdr:txBody>
    </xdr:sp>
    <xdr:clientData/>
  </xdr:twoCellAnchor>
  <xdr:twoCellAnchor>
    <xdr:from>
      <xdr:col>35</xdr:col>
      <xdr:colOff>116411</xdr:colOff>
      <xdr:row>26</xdr:row>
      <xdr:rowOff>95250</xdr:rowOff>
    </xdr:from>
    <xdr:to>
      <xdr:col>39</xdr:col>
      <xdr:colOff>222247</xdr:colOff>
      <xdr:row>28</xdr:row>
      <xdr:rowOff>74083</xdr:rowOff>
    </xdr:to>
    <xdr:sp macro="" textlink="">
      <xdr:nvSpPr>
        <xdr:cNvPr id="29" name="矩形 28"/>
        <xdr:cNvSpPr/>
      </xdr:nvSpPr>
      <xdr:spPr>
        <a:xfrm>
          <a:off x="11698811" y="6503670"/>
          <a:ext cx="1325036" cy="38269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雲吞魚蛋佐白菜</a:t>
          </a:r>
        </a:p>
      </xdr:txBody>
    </xdr:sp>
    <xdr:clientData/>
  </xdr:twoCellAnchor>
  <xdr:twoCellAnchor>
    <xdr:from>
      <xdr:col>32</xdr:col>
      <xdr:colOff>137584</xdr:colOff>
      <xdr:row>31</xdr:row>
      <xdr:rowOff>42334</xdr:rowOff>
    </xdr:from>
    <xdr:to>
      <xdr:col>35</xdr:col>
      <xdr:colOff>254000</xdr:colOff>
      <xdr:row>32</xdr:row>
      <xdr:rowOff>31750</xdr:rowOff>
    </xdr:to>
    <xdr:sp macro="" textlink="">
      <xdr:nvSpPr>
        <xdr:cNvPr id="30" name="矩形 29"/>
        <xdr:cNvSpPr/>
      </xdr:nvSpPr>
      <xdr:spPr>
        <a:xfrm>
          <a:off x="10805584" y="7654714"/>
          <a:ext cx="1030816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珍珠腸</a:t>
          </a:r>
        </a:p>
      </xdr:txBody>
    </xdr:sp>
    <xdr:clientData/>
  </xdr:twoCellAnchor>
  <xdr:twoCellAnchor>
    <xdr:from>
      <xdr:col>33</xdr:col>
      <xdr:colOff>31747</xdr:colOff>
      <xdr:row>44</xdr:row>
      <xdr:rowOff>190499</xdr:rowOff>
    </xdr:from>
    <xdr:to>
      <xdr:col>36</xdr:col>
      <xdr:colOff>296332</xdr:colOff>
      <xdr:row>45</xdr:row>
      <xdr:rowOff>201079</xdr:rowOff>
    </xdr:to>
    <xdr:sp macro="" textlink="">
      <xdr:nvSpPr>
        <xdr:cNvPr id="31" name="矩形 30"/>
        <xdr:cNvSpPr/>
      </xdr:nvSpPr>
      <xdr:spPr>
        <a:xfrm>
          <a:off x="11004547" y="11071859"/>
          <a:ext cx="1178985" cy="27728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B0F0"/>
              </a:solidFill>
              <a:effectLst/>
              <a:latin typeface="+mn-lt"/>
              <a:ea typeface="華康少女文字W7" pitchFamily="49" charset="-120"/>
              <a:cs typeface="+mn-cs"/>
            </a:rPr>
            <a:t>花枝丸</a:t>
          </a:r>
        </a:p>
      </xdr:txBody>
    </xdr:sp>
    <xdr:clientData/>
  </xdr:twoCellAnchor>
  <xdr:twoCellAnchor>
    <xdr:from>
      <xdr:col>26</xdr:col>
      <xdr:colOff>190503</xdr:colOff>
      <xdr:row>32</xdr:row>
      <xdr:rowOff>206373</xdr:rowOff>
    </xdr:from>
    <xdr:to>
      <xdr:col>30</xdr:col>
      <xdr:colOff>42328</xdr:colOff>
      <xdr:row>33</xdr:row>
      <xdr:rowOff>211667</xdr:rowOff>
    </xdr:to>
    <xdr:sp macro="" textlink="">
      <xdr:nvSpPr>
        <xdr:cNvPr id="32" name="矩形 31"/>
        <xdr:cNvSpPr/>
      </xdr:nvSpPr>
      <xdr:spPr>
        <a:xfrm>
          <a:off x="9029703" y="8085453"/>
          <a:ext cx="1071025" cy="27199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chemeClr val="accent4"/>
              </a:solidFill>
              <a:effectLst/>
              <a:ea typeface="華康少女文字W7" pitchFamily="49" charset="-120"/>
            </a:rPr>
            <a:t>甜不辣</a:t>
          </a:r>
        </a:p>
      </xdr:txBody>
    </xdr:sp>
    <xdr:clientData/>
  </xdr:twoCellAnchor>
  <xdr:twoCellAnchor>
    <xdr:from>
      <xdr:col>25</xdr:col>
      <xdr:colOff>84672</xdr:colOff>
      <xdr:row>20</xdr:row>
      <xdr:rowOff>148164</xdr:rowOff>
    </xdr:from>
    <xdr:to>
      <xdr:col>29</xdr:col>
      <xdr:colOff>275174</xdr:colOff>
      <xdr:row>21</xdr:row>
      <xdr:rowOff>175681</xdr:rowOff>
    </xdr:to>
    <xdr:sp macro="" textlink="">
      <xdr:nvSpPr>
        <xdr:cNvPr id="33" name="矩形 32"/>
        <xdr:cNvSpPr/>
      </xdr:nvSpPr>
      <xdr:spPr>
        <a:xfrm>
          <a:off x="8619072" y="5047824"/>
          <a:ext cx="1409702" cy="29421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99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焗烤總匯</a:t>
          </a:r>
        </a:p>
      </xdr:txBody>
    </xdr:sp>
    <xdr:clientData/>
  </xdr:twoCellAnchor>
  <xdr:twoCellAnchor>
    <xdr:from>
      <xdr:col>34</xdr:col>
      <xdr:colOff>285751</xdr:colOff>
      <xdr:row>46</xdr:row>
      <xdr:rowOff>10582</xdr:rowOff>
    </xdr:from>
    <xdr:to>
      <xdr:col>38</xdr:col>
      <xdr:colOff>317502</xdr:colOff>
      <xdr:row>47</xdr:row>
      <xdr:rowOff>10580</xdr:rowOff>
    </xdr:to>
    <xdr:sp macro="" textlink="">
      <xdr:nvSpPr>
        <xdr:cNvPr id="34" name="矩形 33"/>
        <xdr:cNvSpPr/>
      </xdr:nvSpPr>
      <xdr:spPr>
        <a:xfrm>
          <a:off x="11563351" y="11425342"/>
          <a:ext cx="1235711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黃金薯餅</a:t>
          </a:r>
          <a:endParaRPr lang="en-US" altLang="zh-TW" sz="2000" b="0" cap="none" spc="0">
            <a:ln w="12700">
              <a:solidFill>
                <a:schemeClr val="accent3"/>
              </a:solidFill>
              <a:prstDash val="solid"/>
            </a:ln>
            <a:solidFill>
              <a:srgbClr val="00B050"/>
            </a:solidFill>
            <a:effectLst/>
            <a:ea typeface="華康少女文字W7" pitchFamily="49" charset="-120"/>
          </a:endParaRPr>
        </a:p>
      </xdr:txBody>
    </xdr:sp>
    <xdr:clientData/>
  </xdr:twoCellAnchor>
  <xdr:twoCellAnchor>
    <xdr:from>
      <xdr:col>25</xdr:col>
      <xdr:colOff>74082</xdr:colOff>
      <xdr:row>45</xdr:row>
      <xdr:rowOff>190499</xdr:rowOff>
    </xdr:from>
    <xdr:to>
      <xdr:col>29</xdr:col>
      <xdr:colOff>10583</xdr:colOff>
      <xdr:row>46</xdr:row>
      <xdr:rowOff>214095</xdr:rowOff>
    </xdr:to>
    <xdr:sp macro="" textlink="">
      <xdr:nvSpPr>
        <xdr:cNvPr id="35" name="矩形 34"/>
        <xdr:cNvSpPr/>
      </xdr:nvSpPr>
      <xdr:spPr>
        <a:xfrm>
          <a:off x="8608482" y="11338559"/>
          <a:ext cx="1155701" cy="29029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C000"/>
                </a:solidFill>
                <a:prstDash val="solid"/>
              </a:ln>
              <a:solidFill>
                <a:srgbClr val="FF6600"/>
              </a:solidFill>
              <a:effectLst/>
              <a:latin typeface="華康儷粗圓(P)" pitchFamily="34" charset="-120"/>
              <a:ea typeface="華康少女文字W7" pitchFamily="49" charset="-120"/>
              <a:cs typeface="+mn-cs"/>
            </a:rPr>
            <a:t>炙燒雞排</a:t>
          </a:r>
        </a:p>
      </xdr:txBody>
    </xdr:sp>
    <xdr:clientData/>
  </xdr:twoCellAnchor>
  <xdr:twoCellAnchor>
    <xdr:from>
      <xdr:col>35</xdr:col>
      <xdr:colOff>328085</xdr:colOff>
      <xdr:row>18</xdr:row>
      <xdr:rowOff>31751</xdr:rowOff>
    </xdr:from>
    <xdr:to>
      <xdr:col>39</xdr:col>
      <xdr:colOff>254000</xdr:colOff>
      <xdr:row>19</xdr:row>
      <xdr:rowOff>127007</xdr:rowOff>
    </xdr:to>
    <xdr:sp macro="" textlink="">
      <xdr:nvSpPr>
        <xdr:cNvPr id="36" name="矩形 35"/>
        <xdr:cNvSpPr/>
      </xdr:nvSpPr>
      <xdr:spPr>
        <a:xfrm>
          <a:off x="11887625" y="4436111"/>
          <a:ext cx="1167975" cy="32385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泡菜燒肉</a:t>
          </a:r>
        </a:p>
      </xdr:txBody>
    </xdr:sp>
    <xdr:clientData/>
  </xdr:twoCellAnchor>
  <xdr:twoCellAnchor>
    <xdr:from>
      <xdr:col>20</xdr:col>
      <xdr:colOff>296330</xdr:colOff>
      <xdr:row>42</xdr:row>
      <xdr:rowOff>21166</xdr:rowOff>
    </xdr:from>
    <xdr:to>
      <xdr:col>24</xdr:col>
      <xdr:colOff>105834</xdr:colOff>
      <xdr:row>43</xdr:row>
      <xdr:rowOff>10581</xdr:rowOff>
    </xdr:to>
    <xdr:sp macro="" textlink="">
      <xdr:nvSpPr>
        <xdr:cNvPr id="37" name="矩形 36"/>
        <xdr:cNvSpPr/>
      </xdr:nvSpPr>
      <xdr:spPr>
        <a:xfrm>
          <a:off x="7306730" y="10369126"/>
          <a:ext cx="1028704" cy="25611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鍋貼</a:t>
          </a:r>
        </a:p>
      </xdr:txBody>
    </xdr:sp>
    <xdr:clientData/>
  </xdr:twoCellAnchor>
  <xdr:twoCellAnchor>
    <xdr:from>
      <xdr:col>29</xdr:col>
      <xdr:colOff>101600</xdr:colOff>
      <xdr:row>40</xdr:row>
      <xdr:rowOff>158747</xdr:rowOff>
    </xdr:from>
    <xdr:to>
      <xdr:col>37</xdr:col>
      <xdr:colOff>126999</xdr:colOff>
      <xdr:row>44</xdr:row>
      <xdr:rowOff>220133</xdr:rowOff>
    </xdr:to>
    <xdr:sp macro="" textlink="">
      <xdr:nvSpPr>
        <xdr:cNvPr id="38" name="矩形 37"/>
        <xdr:cNvSpPr/>
      </xdr:nvSpPr>
      <xdr:spPr>
        <a:xfrm>
          <a:off x="9855200" y="10011407"/>
          <a:ext cx="2463799" cy="109008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金大立</a:t>
          </a:r>
        </a:p>
      </xdr:txBody>
    </xdr:sp>
    <xdr:clientData/>
  </xdr:twoCellAnchor>
  <xdr:twoCellAnchor>
    <xdr:from>
      <xdr:col>29</xdr:col>
      <xdr:colOff>148164</xdr:colOff>
      <xdr:row>18</xdr:row>
      <xdr:rowOff>0</xdr:rowOff>
    </xdr:from>
    <xdr:to>
      <xdr:col>33</xdr:col>
      <xdr:colOff>63496</xdr:colOff>
      <xdr:row>18</xdr:row>
      <xdr:rowOff>19049</xdr:rowOff>
    </xdr:to>
    <xdr:sp macro="" textlink="">
      <xdr:nvSpPr>
        <xdr:cNvPr id="39" name="矩形 38"/>
        <xdr:cNvSpPr/>
      </xdr:nvSpPr>
      <xdr:spPr>
        <a:xfrm>
          <a:off x="9901764" y="4404360"/>
          <a:ext cx="1134532" cy="190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635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ea typeface="華康少女文字W7" pitchFamily="49" charset="-120"/>
            </a:rPr>
            <a:t>鳥蛋滷味</a:t>
          </a:r>
        </a:p>
      </xdr:txBody>
    </xdr:sp>
    <xdr:clientData/>
  </xdr:twoCellAnchor>
  <xdr:twoCellAnchor>
    <xdr:from>
      <xdr:col>31</xdr:col>
      <xdr:colOff>275169</xdr:colOff>
      <xdr:row>24</xdr:row>
      <xdr:rowOff>10582</xdr:rowOff>
    </xdr:from>
    <xdr:to>
      <xdr:col>35</xdr:col>
      <xdr:colOff>95253</xdr:colOff>
      <xdr:row>25</xdr:row>
      <xdr:rowOff>21166</xdr:rowOff>
    </xdr:to>
    <xdr:sp macro="" textlink="">
      <xdr:nvSpPr>
        <xdr:cNvPr id="40" name="矩形 39"/>
        <xdr:cNvSpPr/>
      </xdr:nvSpPr>
      <xdr:spPr>
        <a:xfrm>
          <a:off x="10638369" y="5977042"/>
          <a:ext cx="1039284" cy="27728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latin typeface="+mn-lt"/>
              <a:ea typeface="華康少女文字W7" pitchFamily="49" charset="-120"/>
              <a:cs typeface="+mn-cs"/>
            </a:rPr>
            <a:t>雞塊</a:t>
          </a:r>
        </a:p>
      </xdr:txBody>
    </xdr:sp>
    <xdr:clientData/>
  </xdr:twoCellAnchor>
  <xdr:twoCellAnchor>
    <xdr:from>
      <xdr:col>31</xdr:col>
      <xdr:colOff>328083</xdr:colOff>
      <xdr:row>33</xdr:row>
      <xdr:rowOff>211658</xdr:rowOff>
    </xdr:from>
    <xdr:to>
      <xdr:col>35</xdr:col>
      <xdr:colOff>253999</xdr:colOff>
      <xdr:row>35</xdr:row>
      <xdr:rowOff>84664</xdr:rowOff>
    </xdr:to>
    <xdr:sp macro="" textlink="">
      <xdr:nvSpPr>
        <xdr:cNvPr id="41" name="矩形 40"/>
        <xdr:cNvSpPr/>
      </xdr:nvSpPr>
      <xdr:spPr>
        <a:xfrm>
          <a:off x="10668423" y="8357438"/>
          <a:ext cx="1167976" cy="31496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檸檬雞柳</a:t>
          </a:r>
        </a:p>
      </xdr:txBody>
    </xdr:sp>
    <xdr:clientData/>
  </xdr:twoCellAnchor>
  <xdr:twoCellAnchor>
    <xdr:from>
      <xdr:col>38</xdr:col>
      <xdr:colOff>10586</xdr:colOff>
      <xdr:row>43</xdr:row>
      <xdr:rowOff>243417</xdr:rowOff>
    </xdr:from>
    <xdr:to>
      <xdr:col>42</xdr:col>
      <xdr:colOff>201083</xdr:colOff>
      <xdr:row>44</xdr:row>
      <xdr:rowOff>222249</xdr:rowOff>
    </xdr:to>
    <xdr:sp macro="" textlink="">
      <xdr:nvSpPr>
        <xdr:cNvPr id="42" name="矩形 41"/>
        <xdr:cNvSpPr/>
      </xdr:nvSpPr>
      <xdr:spPr>
        <a:xfrm>
          <a:off x="12507386" y="10858077"/>
          <a:ext cx="1409697" cy="24553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6350">
                <a:solidFill>
                  <a:srgbClr val="FFFF00"/>
                </a:solidFill>
                <a:prstDash val="solid"/>
              </a:ln>
              <a:solidFill>
                <a:schemeClr val="accent4"/>
              </a:solidFill>
              <a:effectLst/>
              <a:ea typeface="華康少女文字W7" pitchFamily="49" charset="-120"/>
            </a:rPr>
            <a:t>芋香白玉露</a:t>
          </a:r>
        </a:p>
      </xdr:txBody>
    </xdr:sp>
    <xdr:clientData/>
  </xdr:twoCellAnchor>
  <xdr:twoCellAnchor>
    <xdr:from>
      <xdr:col>31</xdr:col>
      <xdr:colOff>95249</xdr:colOff>
      <xdr:row>40</xdr:row>
      <xdr:rowOff>52916</xdr:rowOff>
    </xdr:from>
    <xdr:to>
      <xdr:col>35</xdr:col>
      <xdr:colOff>328085</xdr:colOff>
      <xdr:row>41</xdr:row>
      <xdr:rowOff>129425</xdr:rowOff>
    </xdr:to>
    <xdr:sp macro="" textlink="">
      <xdr:nvSpPr>
        <xdr:cNvPr id="43" name="矩形 42"/>
        <xdr:cNvSpPr/>
      </xdr:nvSpPr>
      <xdr:spPr>
        <a:xfrm>
          <a:off x="10458449" y="9905576"/>
          <a:ext cx="1429176" cy="3051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黃金咖哩餃</a:t>
          </a:r>
        </a:p>
      </xdr:txBody>
    </xdr:sp>
    <xdr:clientData/>
  </xdr:twoCellAnchor>
  <xdr:twoCellAnchor>
    <xdr:from>
      <xdr:col>37</xdr:col>
      <xdr:colOff>275166</xdr:colOff>
      <xdr:row>33</xdr:row>
      <xdr:rowOff>31751</xdr:rowOff>
    </xdr:from>
    <xdr:to>
      <xdr:col>42</xdr:col>
      <xdr:colOff>179918</xdr:colOff>
      <xdr:row>34</xdr:row>
      <xdr:rowOff>74082</xdr:rowOff>
    </xdr:to>
    <xdr:sp macro="" textlink="">
      <xdr:nvSpPr>
        <xdr:cNvPr id="44" name="矩形 43"/>
        <xdr:cNvSpPr/>
      </xdr:nvSpPr>
      <xdr:spPr>
        <a:xfrm>
          <a:off x="12467166" y="8177531"/>
          <a:ext cx="1428752" cy="30903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濃香冬瓜茶</a:t>
          </a:r>
        </a:p>
      </xdr:txBody>
    </xdr:sp>
    <xdr:clientData/>
  </xdr:twoCellAnchor>
  <xdr:twoCellAnchor>
    <xdr:from>
      <xdr:col>37</xdr:col>
      <xdr:colOff>285750</xdr:colOff>
      <xdr:row>42</xdr:row>
      <xdr:rowOff>148167</xdr:rowOff>
    </xdr:from>
    <xdr:to>
      <xdr:col>42</xdr:col>
      <xdr:colOff>74083</xdr:colOff>
      <xdr:row>43</xdr:row>
      <xdr:rowOff>137582</xdr:rowOff>
    </xdr:to>
    <xdr:sp macro="" textlink="">
      <xdr:nvSpPr>
        <xdr:cNvPr id="45" name="矩形 44"/>
        <xdr:cNvSpPr/>
      </xdr:nvSpPr>
      <xdr:spPr>
        <a:xfrm>
          <a:off x="12477750" y="10496127"/>
          <a:ext cx="1312333" cy="25611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冬瓜粉圓</a:t>
          </a:r>
        </a:p>
      </xdr:txBody>
    </xdr:sp>
    <xdr:clientData/>
  </xdr:twoCellAnchor>
  <xdr:twoCellAnchor>
    <xdr:from>
      <xdr:col>38</xdr:col>
      <xdr:colOff>42334</xdr:colOff>
      <xdr:row>35</xdr:row>
      <xdr:rowOff>52917</xdr:rowOff>
    </xdr:from>
    <xdr:to>
      <xdr:col>42</xdr:col>
      <xdr:colOff>169333</xdr:colOff>
      <xdr:row>40</xdr:row>
      <xdr:rowOff>158749</xdr:rowOff>
    </xdr:to>
    <xdr:sp macro="" textlink="">
      <xdr:nvSpPr>
        <xdr:cNvPr id="46" name="矩形 45"/>
        <xdr:cNvSpPr/>
      </xdr:nvSpPr>
      <xdr:spPr>
        <a:xfrm>
          <a:off x="12539134" y="8640657"/>
          <a:ext cx="1346199" cy="137075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綠豆粉圓</a:t>
          </a:r>
        </a:p>
      </xdr:txBody>
    </xdr:sp>
    <xdr:clientData/>
  </xdr:twoCellAnchor>
  <xdr:twoCellAnchor>
    <xdr:from>
      <xdr:col>20</xdr:col>
      <xdr:colOff>148171</xdr:colOff>
      <xdr:row>47</xdr:row>
      <xdr:rowOff>116416</xdr:rowOff>
    </xdr:from>
    <xdr:to>
      <xdr:col>24</xdr:col>
      <xdr:colOff>317504</xdr:colOff>
      <xdr:row>49</xdr:row>
      <xdr:rowOff>0</xdr:rowOff>
    </xdr:to>
    <xdr:sp macro="" textlink="">
      <xdr:nvSpPr>
        <xdr:cNvPr id="47" name="矩形 46"/>
        <xdr:cNvSpPr/>
      </xdr:nvSpPr>
      <xdr:spPr>
        <a:xfrm>
          <a:off x="7158571" y="11797876"/>
          <a:ext cx="1373293" cy="23410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0070C0"/>
              </a:solidFill>
              <a:effectLst/>
              <a:ea typeface="華康少女文字W7" pitchFamily="49" charset="-120"/>
            </a:rPr>
            <a:t>炭烤雞腿</a:t>
          </a:r>
        </a:p>
      </xdr:txBody>
    </xdr:sp>
    <xdr:clientData/>
  </xdr:twoCellAnchor>
  <xdr:twoCellAnchor>
    <xdr:from>
      <xdr:col>38</xdr:col>
      <xdr:colOff>31750</xdr:colOff>
      <xdr:row>41</xdr:row>
      <xdr:rowOff>52916</xdr:rowOff>
    </xdr:from>
    <xdr:to>
      <xdr:col>42</xdr:col>
      <xdr:colOff>158749</xdr:colOff>
      <xdr:row>42</xdr:row>
      <xdr:rowOff>42332</xdr:rowOff>
    </xdr:to>
    <xdr:sp macro="" textlink="">
      <xdr:nvSpPr>
        <xdr:cNvPr id="48" name="矩形 47"/>
        <xdr:cNvSpPr/>
      </xdr:nvSpPr>
      <xdr:spPr>
        <a:xfrm>
          <a:off x="12528550" y="10134176"/>
          <a:ext cx="1346199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綠豆粉圓</a:t>
          </a:r>
        </a:p>
      </xdr:txBody>
    </xdr:sp>
    <xdr:clientData/>
  </xdr:twoCellAnchor>
  <xdr:twoCellAnchor>
    <xdr:from>
      <xdr:col>25</xdr:col>
      <xdr:colOff>84661</xdr:colOff>
      <xdr:row>26</xdr:row>
      <xdr:rowOff>42334</xdr:rowOff>
    </xdr:from>
    <xdr:to>
      <xdr:col>28</xdr:col>
      <xdr:colOff>126995</xdr:colOff>
      <xdr:row>27</xdr:row>
      <xdr:rowOff>158749</xdr:rowOff>
    </xdr:to>
    <xdr:sp macro="" textlink="">
      <xdr:nvSpPr>
        <xdr:cNvPr id="49" name="矩形 48"/>
        <xdr:cNvSpPr/>
      </xdr:nvSpPr>
      <xdr:spPr>
        <a:xfrm>
          <a:off x="8619061" y="6450754"/>
          <a:ext cx="956734" cy="29167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鍋貼</a:t>
          </a:r>
        </a:p>
      </xdr:txBody>
    </xdr:sp>
    <xdr:clientData/>
  </xdr:twoCellAnchor>
  <xdr:twoCellAnchor>
    <xdr:from>
      <xdr:col>40</xdr:col>
      <xdr:colOff>21150</xdr:colOff>
      <xdr:row>27</xdr:row>
      <xdr:rowOff>137584</xdr:rowOff>
    </xdr:from>
    <xdr:to>
      <xdr:col>43</xdr:col>
      <xdr:colOff>285749</xdr:colOff>
      <xdr:row>28</xdr:row>
      <xdr:rowOff>232835</xdr:rowOff>
    </xdr:to>
    <xdr:sp macro="" textlink="">
      <xdr:nvSpPr>
        <xdr:cNvPr id="50" name="矩形 49"/>
        <xdr:cNvSpPr/>
      </xdr:nvSpPr>
      <xdr:spPr>
        <a:xfrm>
          <a:off x="13127550" y="6721264"/>
          <a:ext cx="1178999" cy="32385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咖哩餃</a:t>
          </a:r>
        </a:p>
      </xdr:txBody>
    </xdr:sp>
    <xdr:clientData/>
  </xdr:twoCellAnchor>
  <xdr:twoCellAnchor>
    <xdr:from>
      <xdr:col>28</xdr:col>
      <xdr:colOff>74084</xdr:colOff>
      <xdr:row>42</xdr:row>
      <xdr:rowOff>169334</xdr:rowOff>
    </xdr:from>
    <xdr:to>
      <xdr:col>32</xdr:col>
      <xdr:colOff>42334</xdr:colOff>
      <xdr:row>43</xdr:row>
      <xdr:rowOff>201083</xdr:rowOff>
    </xdr:to>
    <xdr:sp macro="" textlink="">
      <xdr:nvSpPr>
        <xdr:cNvPr id="51" name="矩形 50"/>
        <xdr:cNvSpPr/>
      </xdr:nvSpPr>
      <xdr:spPr>
        <a:xfrm>
          <a:off x="9522884" y="10517294"/>
          <a:ext cx="1187450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卡拉雞排</a:t>
          </a:r>
        </a:p>
      </xdr:txBody>
    </xdr:sp>
    <xdr:clientData/>
  </xdr:twoCellAnchor>
  <xdr:twoCellAnchor>
    <xdr:from>
      <xdr:col>37</xdr:col>
      <xdr:colOff>21167</xdr:colOff>
      <xdr:row>31</xdr:row>
      <xdr:rowOff>190500</xdr:rowOff>
    </xdr:from>
    <xdr:to>
      <xdr:col>40</xdr:col>
      <xdr:colOff>306916</xdr:colOff>
      <xdr:row>32</xdr:row>
      <xdr:rowOff>205309</xdr:rowOff>
    </xdr:to>
    <xdr:sp macro="" textlink="">
      <xdr:nvSpPr>
        <xdr:cNvPr id="52" name="矩形 51"/>
        <xdr:cNvSpPr/>
      </xdr:nvSpPr>
      <xdr:spPr>
        <a:xfrm>
          <a:off x="12213167" y="7802880"/>
          <a:ext cx="1200149" cy="2815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蒙古炒肉</a:t>
          </a:r>
        </a:p>
      </xdr:txBody>
    </xdr:sp>
    <xdr:clientData/>
  </xdr:twoCellAnchor>
  <xdr:twoCellAnchor>
    <xdr:from>
      <xdr:col>32</xdr:col>
      <xdr:colOff>158752</xdr:colOff>
      <xdr:row>42</xdr:row>
      <xdr:rowOff>243417</xdr:rowOff>
    </xdr:from>
    <xdr:to>
      <xdr:col>36</xdr:col>
      <xdr:colOff>105835</xdr:colOff>
      <xdr:row>44</xdr:row>
      <xdr:rowOff>42345</xdr:rowOff>
    </xdr:to>
    <xdr:sp macro="" textlink="">
      <xdr:nvSpPr>
        <xdr:cNvPr id="53" name="矩形 52"/>
        <xdr:cNvSpPr/>
      </xdr:nvSpPr>
      <xdr:spPr>
        <a:xfrm>
          <a:off x="10826752" y="10591377"/>
          <a:ext cx="1166283" cy="33232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照燒豬排</a:t>
          </a:r>
        </a:p>
      </xdr:txBody>
    </xdr:sp>
    <xdr:clientData/>
  </xdr:twoCellAnchor>
  <xdr:twoCellAnchor>
    <xdr:from>
      <xdr:col>22</xdr:col>
      <xdr:colOff>169334</xdr:colOff>
      <xdr:row>41</xdr:row>
      <xdr:rowOff>42333</xdr:rowOff>
    </xdr:from>
    <xdr:to>
      <xdr:col>26</xdr:col>
      <xdr:colOff>169336</xdr:colOff>
      <xdr:row>42</xdr:row>
      <xdr:rowOff>179919</xdr:rowOff>
    </xdr:to>
    <xdr:sp macro="" textlink="">
      <xdr:nvSpPr>
        <xdr:cNvPr id="54" name="矩形 53"/>
        <xdr:cNvSpPr/>
      </xdr:nvSpPr>
      <xdr:spPr>
        <a:xfrm>
          <a:off x="7789334" y="10123593"/>
          <a:ext cx="1219202" cy="40428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endParaRPr lang="en-US" altLang="zh-TW" sz="2000" b="0" cap="none" spc="0" baseline="0">
            <a:ln w="12700">
              <a:solidFill>
                <a:srgbClr val="FFFF00"/>
              </a:solidFill>
              <a:prstDash val="solid"/>
            </a:ln>
            <a:solidFill>
              <a:srgbClr val="FF66FF"/>
            </a:solidFill>
            <a:effectLst/>
            <a:latin typeface="+mn-lt"/>
            <a:ea typeface="華康少女文字W7" pitchFamily="49" charset="-120"/>
            <a:cs typeface="+mn-cs"/>
          </a:endParaRPr>
        </a:p>
      </xdr:txBody>
    </xdr:sp>
    <xdr:clientData/>
  </xdr:twoCellAnchor>
  <xdr:twoCellAnchor>
    <xdr:from>
      <xdr:col>1</xdr:col>
      <xdr:colOff>338666</xdr:colOff>
      <xdr:row>1</xdr:row>
      <xdr:rowOff>93132</xdr:rowOff>
    </xdr:from>
    <xdr:to>
      <xdr:col>9</xdr:col>
      <xdr:colOff>262465</xdr:colOff>
      <xdr:row>4</xdr:row>
      <xdr:rowOff>101598</xdr:rowOff>
    </xdr:to>
    <xdr:sp macro="" textlink="">
      <xdr:nvSpPr>
        <xdr:cNvPr id="55" name="矩形 54"/>
        <xdr:cNvSpPr/>
      </xdr:nvSpPr>
      <xdr:spPr>
        <a:xfrm>
          <a:off x="689186" y="321732"/>
          <a:ext cx="2727959" cy="80856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金大立</a:t>
          </a:r>
        </a:p>
      </xdr:txBody>
    </xdr:sp>
    <xdr:clientData/>
  </xdr:twoCellAnchor>
  <xdr:twoCellAnchor>
    <xdr:from>
      <xdr:col>41</xdr:col>
      <xdr:colOff>306921</xdr:colOff>
      <xdr:row>31</xdr:row>
      <xdr:rowOff>232833</xdr:rowOff>
    </xdr:from>
    <xdr:to>
      <xdr:col>45</xdr:col>
      <xdr:colOff>328085</xdr:colOff>
      <xdr:row>33</xdr:row>
      <xdr:rowOff>21166</xdr:rowOff>
    </xdr:to>
    <xdr:sp macro="" textlink="">
      <xdr:nvSpPr>
        <xdr:cNvPr id="56" name="矩形 55"/>
        <xdr:cNvSpPr/>
      </xdr:nvSpPr>
      <xdr:spPr>
        <a:xfrm>
          <a:off x="13718121" y="7845213"/>
          <a:ext cx="1217504" cy="32173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湯包</a:t>
          </a:r>
        </a:p>
      </xdr:txBody>
    </xdr:sp>
    <xdr:clientData/>
  </xdr:twoCellAnchor>
  <xdr:twoCellAnchor>
    <xdr:from>
      <xdr:col>20</xdr:col>
      <xdr:colOff>211655</xdr:colOff>
      <xdr:row>45</xdr:row>
      <xdr:rowOff>126998</xdr:rowOff>
    </xdr:from>
    <xdr:to>
      <xdr:col>24</xdr:col>
      <xdr:colOff>148157</xdr:colOff>
      <xdr:row>46</xdr:row>
      <xdr:rowOff>201081</xdr:rowOff>
    </xdr:to>
    <xdr:sp macro="" textlink="">
      <xdr:nvSpPr>
        <xdr:cNvPr id="57" name="矩形 56"/>
        <xdr:cNvSpPr/>
      </xdr:nvSpPr>
      <xdr:spPr>
        <a:xfrm>
          <a:off x="7222055" y="11275058"/>
          <a:ext cx="1155702" cy="3407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香腸</a:t>
          </a:r>
        </a:p>
      </xdr:txBody>
    </xdr:sp>
    <xdr:clientData/>
  </xdr:twoCellAnchor>
  <xdr:twoCellAnchor>
    <xdr:from>
      <xdr:col>40</xdr:col>
      <xdr:colOff>126999</xdr:colOff>
      <xdr:row>24</xdr:row>
      <xdr:rowOff>52927</xdr:rowOff>
    </xdr:from>
    <xdr:to>
      <xdr:col>44</xdr:col>
      <xdr:colOff>169337</xdr:colOff>
      <xdr:row>25</xdr:row>
      <xdr:rowOff>74084</xdr:rowOff>
    </xdr:to>
    <xdr:sp macro="" textlink="">
      <xdr:nvSpPr>
        <xdr:cNvPr id="58" name="矩形 57"/>
        <xdr:cNvSpPr/>
      </xdr:nvSpPr>
      <xdr:spPr>
        <a:xfrm>
          <a:off x="13233399" y="6019387"/>
          <a:ext cx="1261538" cy="28785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3366FF"/>
              </a:solidFill>
              <a:effectLst/>
              <a:ea typeface="華康少女文字W7" pitchFamily="49" charset="-120"/>
            </a:rPr>
            <a:t>鮮肉包</a:t>
          </a:r>
        </a:p>
      </xdr:txBody>
    </xdr:sp>
    <xdr:clientData/>
  </xdr:twoCellAnchor>
  <xdr:twoCellAnchor>
    <xdr:from>
      <xdr:col>41</xdr:col>
      <xdr:colOff>194724</xdr:colOff>
      <xdr:row>30</xdr:row>
      <xdr:rowOff>57157</xdr:rowOff>
    </xdr:from>
    <xdr:to>
      <xdr:col>45</xdr:col>
      <xdr:colOff>131226</xdr:colOff>
      <xdr:row>31</xdr:row>
      <xdr:rowOff>131240</xdr:rowOff>
    </xdr:to>
    <xdr:sp macro="" textlink="">
      <xdr:nvSpPr>
        <xdr:cNvPr id="59" name="矩形 58"/>
        <xdr:cNvSpPr/>
      </xdr:nvSpPr>
      <xdr:spPr>
        <a:xfrm>
          <a:off x="13605924" y="7402837"/>
          <a:ext cx="1155702" cy="3407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40</xdr:col>
      <xdr:colOff>296332</xdr:colOff>
      <xdr:row>22</xdr:row>
      <xdr:rowOff>127001</xdr:rowOff>
    </xdr:from>
    <xdr:to>
      <xdr:col>44</xdr:col>
      <xdr:colOff>232831</xdr:colOff>
      <xdr:row>23</xdr:row>
      <xdr:rowOff>190496</xdr:rowOff>
    </xdr:to>
    <xdr:sp macro="" textlink="">
      <xdr:nvSpPr>
        <xdr:cNvPr id="60" name="矩形 59"/>
        <xdr:cNvSpPr/>
      </xdr:nvSpPr>
      <xdr:spPr>
        <a:xfrm>
          <a:off x="13402732" y="5560061"/>
          <a:ext cx="1155699" cy="33019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C000"/>
              </a:solidFill>
              <a:effectLst/>
              <a:latin typeface="+mn-lt"/>
              <a:ea typeface="華康少女文字W7" pitchFamily="49" charset="-120"/>
              <a:cs typeface="+mn-cs"/>
            </a:rPr>
            <a:t>脆皮雞翅</a:t>
          </a:r>
        </a:p>
      </xdr:txBody>
    </xdr:sp>
    <xdr:clientData/>
  </xdr:twoCellAnchor>
  <xdr:twoCellAnchor>
    <xdr:from>
      <xdr:col>20</xdr:col>
      <xdr:colOff>285741</xdr:colOff>
      <xdr:row>22</xdr:row>
      <xdr:rowOff>31742</xdr:rowOff>
    </xdr:from>
    <xdr:to>
      <xdr:col>24</xdr:col>
      <xdr:colOff>222247</xdr:colOff>
      <xdr:row>23</xdr:row>
      <xdr:rowOff>74080</xdr:rowOff>
    </xdr:to>
    <xdr:sp macro="" textlink="">
      <xdr:nvSpPr>
        <xdr:cNvPr id="61" name="矩形 60"/>
        <xdr:cNvSpPr/>
      </xdr:nvSpPr>
      <xdr:spPr>
        <a:xfrm>
          <a:off x="7296141" y="5464802"/>
          <a:ext cx="1155706" cy="30903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柳葉魚</a:t>
          </a:r>
        </a:p>
      </xdr:txBody>
    </xdr:sp>
    <xdr:clientData/>
  </xdr:twoCellAnchor>
  <xdr:twoCellAnchor>
    <xdr:from>
      <xdr:col>30</xdr:col>
      <xdr:colOff>296332</xdr:colOff>
      <xdr:row>27</xdr:row>
      <xdr:rowOff>169333</xdr:rowOff>
    </xdr:from>
    <xdr:to>
      <xdr:col>34</xdr:col>
      <xdr:colOff>232834</xdr:colOff>
      <xdr:row>29</xdr:row>
      <xdr:rowOff>52916</xdr:rowOff>
    </xdr:to>
    <xdr:sp macro="" textlink="">
      <xdr:nvSpPr>
        <xdr:cNvPr id="62" name="矩形 61"/>
        <xdr:cNvSpPr/>
      </xdr:nvSpPr>
      <xdr:spPr>
        <a:xfrm>
          <a:off x="10354732" y="6753013"/>
          <a:ext cx="1155702" cy="3788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23</xdr:col>
      <xdr:colOff>160866</xdr:colOff>
      <xdr:row>14</xdr:row>
      <xdr:rowOff>101602</xdr:rowOff>
    </xdr:from>
    <xdr:to>
      <xdr:col>35</xdr:col>
      <xdr:colOff>160865</xdr:colOff>
      <xdr:row>15</xdr:row>
      <xdr:rowOff>264582</xdr:rowOff>
    </xdr:to>
    <xdr:sp macro="" textlink="">
      <xdr:nvSpPr>
        <xdr:cNvPr id="63" name="矩形 62"/>
        <xdr:cNvSpPr/>
      </xdr:nvSpPr>
      <xdr:spPr>
        <a:xfrm>
          <a:off x="8085666" y="3606802"/>
          <a:ext cx="3657599" cy="43730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Triangle">
            <a:avLst/>
          </a:prstTxWarp>
        </a:bodyPr>
        <a:lstStyle/>
        <a:p>
          <a:pPr marL="0" indent="0" algn="ctr"/>
          <a:r>
            <a:rPr lang="en-US" altLang="zh-TW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C00000"/>
              </a:solidFill>
              <a:effectLst/>
              <a:latin typeface="+mn-lt"/>
              <a:ea typeface="華康少女文字W7" pitchFamily="49" charset="-120"/>
              <a:cs typeface="+mn-cs"/>
            </a:rPr>
            <a:t>Happy</a:t>
          </a:r>
          <a:r>
            <a:rPr lang="en-US" altLang="zh-TW" sz="2000" b="0" cap="none" spc="0" baseline="0">
              <a:ln w="12700">
                <a:solidFill>
                  <a:srgbClr val="FF9900"/>
                </a:solidFill>
                <a:prstDash val="solid"/>
              </a:ln>
              <a:solidFill>
                <a:srgbClr val="C00000"/>
              </a:solidFill>
              <a:effectLst/>
              <a:latin typeface="+mn-lt"/>
              <a:ea typeface="華康少女文字W7" pitchFamily="49" charset="-120"/>
              <a:cs typeface="+mn-cs"/>
            </a:rPr>
            <a:t> New Year</a:t>
          </a:r>
          <a:endParaRPr lang="zh-TW" altLang="en-US" sz="2000" b="0" cap="none" spc="0">
            <a:ln w="12700">
              <a:solidFill>
                <a:srgbClr val="FF9900"/>
              </a:solidFill>
              <a:prstDash val="solid"/>
            </a:ln>
            <a:solidFill>
              <a:srgbClr val="C00000"/>
            </a:solidFill>
            <a:effectLst/>
            <a:latin typeface="+mn-lt"/>
            <a:ea typeface="華康少女文字W7" pitchFamily="49" charset="-120"/>
            <a:cs typeface="+mn-cs"/>
          </a:endParaRPr>
        </a:p>
      </xdr:txBody>
    </xdr:sp>
    <xdr:clientData/>
  </xdr:twoCellAnchor>
  <xdr:twoCellAnchor>
    <xdr:from>
      <xdr:col>42</xdr:col>
      <xdr:colOff>222249</xdr:colOff>
      <xdr:row>34</xdr:row>
      <xdr:rowOff>42333</xdr:rowOff>
    </xdr:from>
    <xdr:to>
      <xdr:col>46</xdr:col>
      <xdr:colOff>158751</xdr:colOff>
      <xdr:row>40</xdr:row>
      <xdr:rowOff>84666</xdr:rowOff>
    </xdr:to>
    <xdr:sp macro="" textlink="">
      <xdr:nvSpPr>
        <xdr:cNvPr id="64" name="矩形 63"/>
        <xdr:cNvSpPr/>
      </xdr:nvSpPr>
      <xdr:spPr>
        <a:xfrm>
          <a:off x="13938249" y="8454813"/>
          <a:ext cx="1155702" cy="148251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 editAs="oneCell">
    <xdr:from>
      <xdr:col>3</xdr:col>
      <xdr:colOff>273383</xdr:colOff>
      <xdr:row>49</xdr:row>
      <xdr:rowOff>10285</xdr:rowOff>
    </xdr:from>
    <xdr:to>
      <xdr:col>5</xdr:col>
      <xdr:colOff>264917</xdr:colOff>
      <xdr:row>50</xdr:row>
      <xdr:rowOff>159296</xdr:rowOff>
    </xdr:to>
    <xdr:pic>
      <xdr:nvPicPr>
        <xdr:cNvPr id="65" name="圖片 6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4943" y="12042265"/>
          <a:ext cx="692574" cy="347131"/>
        </a:xfrm>
        <a:prstGeom prst="rect">
          <a:avLst/>
        </a:prstGeom>
      </xdr:spPr>
    </xdr:pic>
    <xdr:clientData/>
  </xdr:twoCellAnchor>
  <xdr:twoCellAnchor editAs="oneCell">
    <xdr:from>
      <xdr:col>12</xdr:col>
      <xdr:colOff>286729</xdr:colOff>
      <xdr:row>49</xdr:row>
      <xdr:rowOff>42333</xdr:rowOff>
    </xdr:from>
    <xdr:to>
      <xdr:col>14</xdr:col>
      <xdr:colOff>184737</xdr:colOff>
      <xdr:row>50</xdr:row>
      <xdr:rowOff>183340</xdr:rowOff>
    </xdr:to>
    <xdr:pic>
      <xdr:nvPicPr>
        <xdr:cNvPr id="66" name="圖片 6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92969" y="12074313"/>
          <a:ext cx="599048" cy="339127"/>
        </a:xfrm>
        <a:prstGeom prst="rect">
          <a:avLst/>
        </a:prstGeom>
      </xdr:spPr>
    </xdr:pic>
    <xdr:clientData/>
  </xdr:twoCellAnchor>
  <xdr:twoCellAnchor editAs="oneCell">
    <xdr:from>
      <xdr:col>23</xdr:col>
      <xdr:colOff>84665</xdr:colOff>
      <xdr:row>19</xdr:row>
      <xdr:rowOff>201724</xdr:rowOff>
    </xdr:from>
    <xdr:to>
      <xdr:col>25</xdr:col>
      <xdr:colOff>160867</xdr:colOff>
      <xdr:row>21</xdr:row>
      <xdr:rowOff>213834</xdr:rowOff>
    </xdr:to>
    <xdr:pic>
      <xdr:nvPicPr>
        <xdr:cNvPr id="67" name="圖片 6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1" r="10103" b="10140"/>
        <a:stretch/>
      </xdr:blipFill>
      <xdr:spPr>
        <a:xfrm>
          <a:off x="8009465" y="4834684"/>
          <a:ext cx="685802" cy="545510"/>
        </a:xfrm>
        <a:prstGeom prst="rect">
          <a:avLst/>
        </a:prstGeom>
      </xdr:spPr>
    </xdr:pic>
    <xdr:clientData/>
  </xdr:twoCellAnchor>
  <xdr:twoCellAnchor editAs="oneCell">
    <xdr:from>
      <xdr:col>29</xdr:col>
      <xdr:colOff>296333</xdr:colOff>
      <xdr:row>44</xdr:row>
      <xdr:rowOff>143177</xdr:rowOff>
    </xdr:from>
    <xdr:to>
      <xdr:col>32</xdr:col>
      <xdr:colOff>152400</xdr:colOff>
      <xdr:row>46</xdr:row>
      <xdr:rowOff>158463</xdr:rowOff>
    </xdr:to>
    <xdr:pic>
      <xdr:nvPicPr>
        <xdr:cNvPr id="68" name="圖片 6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" r="36207" b="9785"/>
        <a:stretch/>
      </xdr:blipFill>
      <xdr:spPr>
        <a:xfrm>
          <a:off x="10049933" y="11024537"/>
          <a:ext cx="770467" cy="548686"/>
        </a:xfrm>
        <a:prstGeom prst="rect">
          <a:avLst/>
        </a:prstGeom>
      </xdr:spPr>
    </xdr:pic>
    <xdr:clientData/>
  </xdr:twoCellAnchor>
  <xdr:twoCellAnchor editAs="oneCell">
    <xdr:from>
      <xdr:col>37</xdr:col>
      <xdr:colOff>93133</xdr:colOff>
      <xdr:row>46</xdr:row>
      <xdr:rowOff>134367</xdr:rowOff>
    </xdr:from>
    <xdr:to>
      <xdr:col>39</xdr:col>
      <xdr:colOff>279398</xdr:colOff>
      <xdr:row>49</xdr:row>
      <xdr:rowOff>84663</xdr:rowOff>
    </xdr:to>
    <xdr:pic>
      <xdr:nvPicPr>
        <xdr:cNvPr id="69" name="圖片 6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2" t="19259" r="3210" b="13087"/>
        <a:stretch/>
      </xdr:blipFill>
      <xdr:spPr>
        <a:xfrm>
          <a:off x="12285133" y="11549127"/>
          <a:ext cx="795865" cy="567516"/>
        </a:xfrm>
        <a:prstGeom prst="rect">
          <a:avLst/>
        </a:prstGeom>
      </xdr:spPr>
    </xdr:pic>
    <xdr:clientData/>
  </xdr:twoCellAnchor>
  <xdr:twoCellAnchor editAs="oneCell">
    <xdr:from>
      <xdr:col>21</xdr:col>
      <xdr:colOff>324910</xdr:colOff>
      <xdr:row>18</xdr:row>
      <xdr:rowOff>0</xdr:rowOff>
    </xdr:from>
    <xdr:to>
      <xdr:col>23</xdr:col>
      <xdr:colOff>302048</xdr:colOff>
      <xdr:row>20</xdr:row>
      <xdr:rowOff>56603</xdr:rowOff>
    </xdr:to>
    <xdr:pic>
      <xdr:nvPicPr>
        <xdr:cNvPr id="70" name="圖片 6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7250" y="4404360"/>
          <a:ext cx="609598" cy="551903"/>
        </a:xfrm>
        <a:prstGeom prst="rect">
          <a:avLst/>
        </a:prstGeom>
      </xdr:spPr>
    </xdr:pic>
    <xdr:clientData/>
  </xdr:twoCellAnchor>
  <xdr:twoCellAnchor editAs="oneCell">
    <xdr:from>
      <xdr:col>26</xdr:col>
      <xdr:colOff>93133</xdr:colOff>
      <xdr:row>18</xdr:row>
      <xdr:rowOff>0</xdr:rowOff>
    </xdr:from>
    <xdr:to>
      <xdr:col>29</xdr:col>
      <xdr:colOff>143933</xdr:colOff>
      <xdr:row>20</xdr:row>
      <xdr:rowOff>124510</xdr:rowOff>
    </xdr:to>
    <xdr:pic>
      <xdr:nvPicPr>
        <xdr:cNvPr id="71" name="圖片 7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"/>
        <a:stretch/>
      </xdr:blipFill>
      <xdr:spPr>
        <a:xfrm>
          <a:off x="8932333" y="4404360"/>
          <a:ext cx="965200" cy="619810"/>
        </a:xfrm>
        <a:prstGeom prst="rect">
          <a:avLst/>
        </a:prstGeom>
      </xdr:spPr>
    </xdr:pic>
    <xdr:clientData/>
  </xdr:twoCellAnchor>
  <xdr:twoCellAnchor editAs="oneCell">
    <xdr:from>
      <xdr:col>21</xdr:col>
      <xdr:colOff>59267</xdr:colOff>
      <xdr:row>49</xdr:row>
      <xdr:rowOff>0</xdr:rowOff>
    </xdr:from>
    <xdr:to>
      <xdr:col>23</xdr:col>
      <xdr:colOff>220133</xdr:colOff>
      <xdr:row>51</xdr:row>
      <xdr:rowOff>33365</xdr:rowOff>
    </xdr:to>
    <xdr:pic>
      <xdr:nvPicPr>
        <xdr:cNvPr id="72" name="圖片 7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1" t="20145" r="12901"/>
        <a:stretch/>
      </xdr:blipFill>
      <xdr:spPr>
        <a:xfrm>
          <a:off x="7374467" y="12031980"/>
          <a:ext cx="770466" cy="429605"/>
        </a:xfrm>
        <a:prstGeom prst="rect">
          <a:avLst/>
        </a:prstGeom>
      </xdr:spPr>
    </xdr:pic>
    <xdr:clientData/>
  </xdr:twoCellAnchor>
  <xdr:twoCellAnchor editAs="oneCell">
    <xdr:from>
      <xdr:col>28</xdr:col>
      <xdr:colOff>25399</xdr:colOff>
      <xdr:row>49</xdr:row>
      <xdr:rowOff>0</xdr:rowOff>
    </xdr:from>
    <xdr:to>
      <xdr:col>30</xdr:col>
      <xdr:colOff>127001</xdr:colOff>
      <xdr:row>51</xdr:row>
      <xdr:rowOff>151758</xdr:rowOff>
    </xdr:to>
    <xdr:pic>
      <xdr:nvPicPr>
        <xdr:cNvPr id="73" name="圖片 7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1" t="10322" r="13208" b="4516"/>
        <a:stretch/>
      </xdr:blipFill>
      <xdr:spPr>
        <a:xfrm>
          <a:off x="9474199" y="12031980"/>
          <a:ext cx="711202" cy="547998"/>
        </a:xfrm>
        <a:prstGeom prst="rect">
          <a:avLst/>
        </a:prstGeom>
      </xdr:spPr>
    </xdr:pic>
    <xdr:clientData/>
  </xdr:twoCellAnchor>
  <xdr:twoCellAnchor editAs="oneCell">
    <xdr:from>
      <xdr:col>22</xdr:col>
      <xdr:colOff>33392</xdr:colOff>
      <xdr:row>31</xdr:row>
      <xdr:rowOff>82432</xdr:rowOff>
    </xdr:from>
    <xdr:to>
      <xdr:col>25</xdr:col>
      <xdr:colOff>58792</xdr:colOff>
      <xdr:row>35</xdr:row>
      <xdr:rowOff>31631</xdr:rowOff>
    </xdr:to>
    <xdr:pic>
      <xdr:nvPicPr>
        <xdr:cNvPr id="74" name="圖片 7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3392" y="7694812"/>
          <a:ext cx="939800" cy="924559"/>
        </a:xfrm>
        <a:prstGeom prst="rect">
          <a:avLst/>
        </a:prstGeom>
      </xdr:spPr>
    </xdr:pic>
    <xdr:clientData/>
  </xdr:twoCellAnchor>
  <xdr:twoCellAnchor editAs="oneCell">
    <xdr:from>
      <xdr:col>41</xdr:col>
      <xdr:colOff>1047</xdr:colOff>
      <xdr:row>47</xdr:row>
      <xdr:rowOff>30</xdr:rowOff>
    </xdr:from>
    <xdr:to>
      <xdr:col>43</xdr:col>
      <xdr:colOff>77246</xdr:colOff>
      <xdr:row>48</xdr:row>
      <xdr:rowOff>164592</xdr:rowOff>
    </xdr:to>
    <xdr:pic>
      <xdr:nvPicPr>
        <xdr:cNvPr id="75" name="圖片 7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2247" y="11681490"/>
          <a:ext cx="685799" cy="339822"/>
        </a:xfrm>
        <a:prstGeom prst="rect">
          <a:avLst/>
        </a:prstGeom>
      </xdr:spPr>
    </xdr:pic>
    <xdr:clientData/>
  </xdr:twoCellAnchor>
  <xdr:twoCellAnchor>
    <xdr:from>
      <xdr:col>23</xdr:col>
      <xdr:colOff>158749</xdr:colOff>
      <xdr:row>49</xdr:row>
      <xdr:rowOff>1</xdr:rowOff>
    </xdr:from>
    <xdr:to>
      <xdr:col>27</xdr:col>
      <xdr:colOff>105832</xdr:colOff>
      <xdr:row>50</xdr:row>
      <xdr:rowOff>78311</xdr:rowOff>
    </xdr:to>
    <xdr:sp macro="" textlink="">
      <xdr:nvSpPr>
        <xdr:cNvPr id="76" name="矩形 75"/>
        <xdr:cNvSpPr/>
      </xdr:nvSpPr>
      <xdr:spPr>
        <a:xfrm>
          <a:off x="8083549" y="12031981"/>
          <a:ext cx="1166283" cy="27643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ea typeface="華康少女文字W7" pitchFamily="49" charset="-120"/>
            </a:rPr>
            <a:t>珍珠腸</a:t>
          </a:r>
        </a:p>
      </xdr:txBody>
    </xdr:sp>
    <xdr:clientData/>
  </xdr:twoCellAnchor>
  <xdr:twoCellAnchor editAs="oneCell">
    <xdr:from>
      <xdr:col>25</xdr:col>
      <xdr:colOff>177800</xdr:colOff>
      <xdr:row>49</xdr:row>
      <xdr:rowOff>0</xdr:rowOff>
    </xdr:from>
    <xdr:to>
      <xdr:col>28</xdr:col>
      <xdr:colOff>33866</xdr:colOff>
      <xdr:row>51</xdr:row>
      <xdr:rowOff>151486</xdr:rowOff>
    </xdr:to>
    <xdr:pic>
      <xdr:nvPicPr>
        <xdr:cNvPr id="77" name="圖片 7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1" t="38004" r="7363"/>
        <a:stretch/>
      </xdr:blipFill>
      <xdr:spPr>
        <a:xfrm>
          <a:off x="8712200" y="12031980"/>
          <a:ext cx="770466" cy="547726"/>
        </a:xfrm>
        <a:prstGeom prst="rect">
          <a:avLst/>
        </a:prstGeom>
      </xdr:spPr>
    </xdr:pic>
    <xdr:clientData/>
  </xdr:twoCellAnchor>
  <xdr:twoCellAnchor editAs="oneCell">
    <xdr:from>
      <xdr:col>21</xdr:col>
      <xdr:colOff>59267</xdr:colOff>
      <xdr:row>49</xdr:row>
      <xdr:rowOff>0</xdr:rowOff>
    </xdr:from>
    <xdr:to>
      <xdr:col>23</xdr:col>
      <xdr:colOff>220133</xdr:colOff>
      <xdr:row>51</xdr:row>
      <xdr:rowOff>43799</xdr:rowOff>
    </xdr:to>
    <xdr:pic>
      <xdr:nvPicPr>
        <xdr:cNvPr id="78" name="圖片 7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1" t="20145" r="12901"/>
        <a:stretch/>
      </xdr:blipFill>
      <xdr:spPr>
        <a:xfrm>
          <a:off x="7374467" y="12031980"/>
          <a:ext cx="770466" cy="440039"/>
        </a:xfrm>
        <a:prstGeom prst="rect">
          <a:avLst/>
        </a:prstGeom>
      </xdr:spPr>
    </xdr:pic>
    <xdr:clientData/>
  </xdr:twoCellAnchor>
  <xdr:twoCellAnchor editAs="oneCell">
    <xdr:from>
      <xdr:col>30</xdr:col>
      <xdr:colOff>174774</xdr:colOff>
      <xdr:row>92</xdr:row>
      <xdr:rowOff>69059</xdr:rowOff>
    </xdr:from>
    <xdr:to>
      <xdr:col>32</xdr:col>
      <xdr:colOff>281547</xdr:colOff>
      <xdr:row>95</xdr:row>
      <xdr:rowOff>35017</xdr:rowOff>
    </xdr:to>
    <xdr:pic>
      <xdr:nvPicPr>
        <xdr:cNvPr id="79" name="圖片 7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174" y="20620199"/>
          <a:ext cx="716373" cy="560318"/>
        </a:xfrm>
        <a:prstGeom prst="rect">
          <a:avLst/>
        </a:prstGeom>
      </xdr:spPr>
    </xdr:pic>
    <xdr:clientData/>
  </xdr:twoCellAnchor>
  <xdr:twoCellAnchor editAs="oneCell">
    <xdr:from>
      <xdr:col>35</xdr:col>
      <xdr:colOff>120087</xdr:colOff>
      <xdr:row>95</xdr:row>
      <xdr:rowOff>49162</xdr:rowOff>
    </xdr:from>
    <xdr:to>
      <xdr:col>37</xdr:col>
      <xdr:colOff>207144</xdr:colOff>
      <xdr:row>97</xdr:row>
      <xdr:rowOff>115085</xdr:rowOff>
    </xdr:to>
    <xdr:pic>
      <xdr:nvPicPr>
        <xdr:cNvPr id="80" name="圖片 7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1" t="21465" r="23433" b="26761"/>
        <a:stretch/>
      </xdr:blipFill>
      <xdr:spPr>
        <a:xfrm>
          <a:off x="11702487" y="21194662"/>
          <a:ext cx="696657" cy="462163"/>
        </a:xfrm>
        <a:prstGeom prst="rect">
          <a:avLst/>
        </a:prstGeom>
      </xdr:spPr>
    </xdr:pic>
    <xdr:clientData/>
  </xdr:twoCellAnchor>
  <xdr:twoCellAnchor editAs="oneCell">
    <xdr:from>
      <xdr:col>22</xdr:col>
      <xdr:colOff>72315</xdr:colOff>
      <xdr:row>91</xdr:row>
      <xdr:rowOff>81914</xdr:rowOff>
    </xdr:from>
    <xdr:to>
      <xdr:col>24</xdr:col>
      <xdr:colOff>372</xdr:colOff>
      <xdr:row>94</xdr:row>
      <xdr:rowOff>84241</xdr:rowOff>
    </xdr:to>
    <xdr:pic>
      <xdr:nvPicPr>
        <xdr:cNvPr id="81" name="圖片 8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315" y="20434934"/>
          <a:ext cx="537657" cy="596687"/>
        </a:xfrm>
        <a:prstGeom prst="rect">
          <a:avLst/>
        </a:prstGeom>
      </xdr:spPr>
    </xdr:pic>
    <xdr:clientData/>
  </xdr:twoCellAnchor>
  <xdr:twoCellAnchor editAs="oneCell">
    <xdr:from>
      <xdr:col>21</xdr:col>
      <xdr:colOff>54950</xdr:colOff>
      <xdr:row>24</xdr:row>
      <xdr:rowOff>163564</xdr:rowOff>
    </xdr:from>
    <xdr:to>
      <xdr:col>23</xdr:col>
      <xdr:colOff>3331</xdr:colOff>
      <xdr:row>26</xdr:row>
      <xdr:rowOff>142875</xdr:rowOff>
    </xdr:to>
    <xdr:pic>
      <xdr:nvPicPr>
        <xdr:cNvPr id="82" name="圖片 8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150" y="6130024"/>
          <a:ext cx="557981" cy="421271"/>
        </a:xfrm>
        <a:prstGeom prst="rect">
          <a:avLst/>
        </a:prstGeom>
      </xdr:spPr>
    </xdr:pic>
    <xdr:clientData/>
  </xdr:twoCellAnchor>
  <xdr:oneCellAnchor>
    <xdr:from>
      <xdr:col>22</xdr:col>
      <xdr:colOff>10702</xdr:colOff>
      <xdr:row>40</xdr:row>
      <xdr:rowOff>128427</xdr:rowOff>
    </xdr:from>
    <xdr:ext cx="184731" cy="264560"/>
    <xdr:sp macro="" textlink="">
      <xdr:nvSpPr>
        <xdr:cNvPr id="83" name="文字方塊 82"/>
        <xdr:cNvSpPr txBox="1"/>
      </xdr:nvSpPr>
      <xdr:spPr>
        <a:xfrm>
          <a:off x="7630702" y="998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23</xdr:col>
      <xdr:colOff>25400</xdr:colOff>
      <xdr:row>37</xdr:row>
      <xdr:rowOff>157059</xdr:rowOff>
    </xdr:from>
    <xdr:ext cx="1464733" cy="342475"/>
    <xdr:sp macro="" textlink="">
      <xdr:nvSpPr>
        <xdr:cNvPr id="84" name="矩形 83"/>
        <xdr:cNvSpPr/>
      </xdr:nvSpPr>
      <xdr:spPr>
        <a:xfrm>
          <a:off x="7950200" y="9186759"/>
          <a:ext cx="1464733" cy="342475"/>
        </a:xfrm>
        <a:prstGeom prst="rect">
          <a:avLst/>
        </a:prstGeom>
        <a:noFill/>
      </xdr:spPr>
      <xdr:txBody>
        <a:bodyPr wrap="none" lIns="91440" tIns="45720" rIns="91440" bIns="45720">
          <a:prstTxWarp prst="textInflateTop">
            <a:avLst/>
          </a:prstTxWarp>
          <a:spAutoFit/>
        </a:bodyPr>
        <a:lstStyle/>
        <a:p>
          <a:pPr algn="ctr"/>
          <a:r>
            <a:rPr lang="zh-TW" altLang="en-US" sz="2400" b="1" cap="none" spc="0">
              <a:ln w="12700">
                <a:solidFill>
                  <a:srgbClr val="0000FF"/>
                </a:solidFill>
                <a:prstDash val="solid"/>
              </a:ln>
              <a:solidFill>
                <a:srgbClr val="00206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芝麻雞丁</a:t>
          </a:r>
          <a:endParaRPr lang="en-US" altLang="zh-TW" sz="2400" b="1" cap="none" spc="0">
            <a:ln w="12700">
              <a:solidFill>
                <a:srgbClr val="0000FF"/>
              </a:solidFill>
              <a:prstDash val="solid"/>
            </a:ln>
            <a:solidFill>
              <a:srgbClr val="00206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20</xdr:col>
      <xdr:colOff>158248</xdr:colOff>
      <xdr:row>16</xdr:row>
      <xdr:rowOff>57150</xdr:rowOff>
    </xdr:from>
    <xdr:ext cx="1446185" cy="373317"/>
    <xdr:sp macro="" textlink="">
      <xdr:nvSpPr>
        <xdr:cNvPr id="85" name="矩形 84"/>
        <xdr:cNvSpPr/>
      </xdr:nvSpPr>
      <xdr:spPr>
        <a:xfrm>
          <a:off x="7168648" y="4110990"/>
          <a:ext cx="1446185" cy="373317"/>
        </a:xfrm>
        <a:prstGeom prst="rect">
          <a:avLst/>
        </a:prstGeom>
        <a:noFill/>
      </xdr:spPr>
      <xdr:txBody>
        <a:bodyPr wrap="none" lIns="91440" tIns="45720" rIns="91440" bIns="45720">
          <a:prstTxWarp prst="textInflateTop">
            <a:avLst/>
          </a:prstTxWarp>
          <a:spAutoFit/>
        </a:bodyPr>
        <a:lstStyle/>
        <a:p>
          <a:pPr algn="ctr"/>
          <a:r>
            <a:rPr lang="zh-TW" altLang="en-US" sz="2400" b="1" cap="none" spc="0">
              <a:ln w="12700">
                <a:solidFill>
                  <a:srgbClr val="F35F9E"/>
                </a:solidFill>
                <a:prstDash val="solid"/>
              </a:ln>
              <a:solidFill>
                <a:srgbClr val="0000FF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炸 雞 翅</a:t>
          </a:r>
          <a:endParaRPr lang="en-US" altLang="zh-TW" sz="2400" b="1" cap="none" spc="0">
            <a:ln w="12700">
              <a:solidFill>
                <a:srgbClr val="F35F9E"/>
              </a:solidFill>
              <a:prstDash val="solid"/>
            </a:ln>
            <a:solidFill>
              <a:srgbClr val="0000FF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30</xdr:col>
      <xdr:colOff>245537</xdr:colOff>
      <xdr:row>42</xdr:row>
      <xdr:rowOff>88903</xdr:rowOff>
    </xdr:from>
    <xdr:to>
      <xdr:col>40</xdr:col>
      <xdr:colOff>6353</xdr:colOff>
      <xdr:row>57</xdr:row>
      <xdr:rowOff>80436</xdr:rowOff>
    </xdr:to>
    <xdr:pic>
      <xdr:nvPicPr>
        <xdr:cNvPr id="86" name="圖片 8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3937" y="10436863"/>
          <a:ext cx="2808816" cy="3260513"/>
        </a:xfrm>
        <a:prstGeom prst="rect">
          <a:avLst/>
        </a:prstGeom>
      </xdr:spPr>
    </xdr:pic>
    <xdr:clientData/>
  </xdr:twoCellAnchor>
  <xdr:oneCellAnchor>
    <xdr:from>
      <xdr:col>9</xdr:col>
      <xdr:colOff>95250</xdr:colOff>
      <xdr:row>49</xdr:row>
      <xdr:rowOff>0</xdr:rowOff>
    </xdr:from>
    <xdr:ext cx="184731" cy="264560"/>
    <xdr:sp macro="" textlink="">
      <xdr:nvSpPr>
        <xdr:cNvPr id="87" name="文字方塊 86"/>
        <xdr:cNvSpPr txBox="1"/>
      </xdr:nvSpPr>
      <xdr:spPr>
        <a:xfrm>
          <a:off x="3249930" y="1203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25</xdr:col>
      <xdr:colOff>52917</xdr:colOff>
      <xdr:row>28</xdr:row>
      <xdr:rowOff>116417</xdr:rowOff>
    </xdr:from>
    <xdr:ext cx="184731" cy="264560"/>
    <xdr:sp macro="" textlink="">
      <xdr:nvSpPr>
        <xdr:cNvPr id="88" name="文字方塊 87"/>
        <xdr:cNvSpPr txBox="1"/>
      </xdr:nvSpPr>
      <xdr:spPr>
        <a:xfrm>
          <a:off x="8587317" y="692869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28</xdr:col>
      <xdr:colOff>179917</xdr:colOff>
      <xdr:row>32</xdr:row>
      <xdr:rowOff>137584</xdr:rowOff>
    </xdr:from>
    <xdr:ext cx="184731" cy="264560"/>
    <xdr:sp macro="" textlink="">
      <xdr:nvSpPr>
        <xdr:cNvPr id="89" name="文字方塊 88"/>
        <xdr:cNvSpPr txBox="1"/>
      </xdr:nvSpPr>
      <xdr:spPr>
        <a:xfrm>
          <a:off x="9628717" y="80166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25</xdr:col>
      <xdr:colOff>33869</xdr:colOff>
      <xdr:row>21</xdr:row>
      <xdr:rowOff>133355</xdr:rowOff>
    </xdr:from>
    <xdr:to>
      <xdr:col>26</xdr:col>
      <xdr:colOff>182036</xdr:colOff>
      <xdr:row>23</xdr:row>
      <xdr:rowOff>105839</xdr:rowOff>
    </xdr:to>
    <xdr:pic>
      <xdr:nvPicPr>
        <xdr:cNvPr id="90" name="圖片 8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210582">
          <a:off x="8568269" y="5299715"/>
          <a:ext cx="452967" cy="505884"/>
        </a:xfrm>
        <a:prstGeom prst="rect">
          <a:avLst/>
        </a:prstGeom>
      </xdr:spPr>
    </xdr:pic>
    <xdr:clientData/>
  </xdr:twoCellAnchor>
  <xdr:twoCellAnchor editAs="oneCell">
    <xdr:from>
      <xdr:col>25</xdr:col>
      <xdr:colOff>48687</xdr:colOff>
      <xdr:row>29</xdr:row>
      <xdr:rowOff>232417</xdr:rowOff>
    </xdr:from>
    <xdr:to>
      <xdr:col>26</xdr:col>
      <xdr:colOff>196854</xdr:colOff>
      <xdr:row>31</xdr:row>
      <xdr:rowOff>200667</xdr:rowOff>
    </xdr:to>
    <xdr:pic>
      <xdr:nvPicPr>
        <xdr:cNvPr id="91" name="圖片 9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09848">
          <a:off x="8583087" y="7311397"/>
          <a:ext cx="452967" cy="501650"/>
        </a:xfrm>
        <a:prstGeom prst="rect">
          <a:avLst/>
        </a:prstGeom>
      </xdr:spPr>
    </xdr:pic>
    <xdr:clientData/>
  </xdr:twoCellAnchor>
  <xdr:twoCellAnchor editAs="oneCell">
    <xdr:from>
      <xdr:col>25</xdr:col>
      <xdr:colOff>141819</xdr:colOff>
      <xdr:row>43</xdr:row>
      <xdr:rowOff>55884</xdr:rowOff>
    </xdr:from>
    <xdr:to>
      <xdr:col>27</xdr:col>
      <xdr:colOff>16936</xdr:colOff>
      <xdr:row>45</xdr:row>
      <xdr:rowOff>48263</xdr:rowOff>
    </xdr:to>
    <xdr:pic>
      <xdr:nvPicPr>
        <xdr:cNvPr id="92" name="圖片 9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7502">
          <a:off x="8676219" y="10670544"/>
          <a:ext cx="484717" cy="525779"/>
        </a:xfrm>
        <a:prstGeom prst="rect">
          <a:avLst/>
        </a:prstGeom>
      </xdr:spPr>
    </xdr:pic>
    <xdr:clientData/>
  </xdr:twoCellAnchor>
  <xdr:twoCellAnchor>
    <xdr:from>
      <xdr:col>36</xdr:col>
      <xdr:colOff>253990</xdr:colOff>
      <xdr:row>35</xdr:row>
      <xdr:rowOff>4</xdr:rowOff>
    </xdr:from>
    <xdr:to>
      <xdr:col>40</xdr:col>
      <xdr:colOff>190492</xdr:colOff>
      <xdr:row>40</xdr:row>
      <xdr:rowOff>0</xdr:rowOff>
    </xdr:to>
    <xdr:sp macro="" textlink="">
      <xdr:nvSpPr>
        <xdr:cNvPr id="93" name="矩形 92"/>
        <xdr:cNvSpPr/>
      </xdr:nvSpPr>
      <xdr:spPr>
        <a:xfrm>
          <a:off x="12141190" y="8587744"/>
          <a:ext cx="1155702" cy="12649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 editAs="oneCell">
    <xdr:from>
      <xdr:col>26</xdr:col>
      <xdr:colOff>245533</xdr:colOff>
      <xdr:row>9</xdr:row>
      <xdr:rowOff>211667</xdr:rowOff>
    </xdr:from>
    <xdr:to>
      <xdr:col>30</xdr:col>
      <xdr:colOff>33867</xdr:colOff>
      <xdr:row>13</xdr:row>
      <xdr:rowOff>177801</xdr:rowOff>
    </xdr:to>
    <xdr:pic>
      <xdr:nvPicPr>
        <xdr:cNvPr id="94" name="圖片 9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4733" y="2390987"/>
          <a:ext cx="1007534" cy="1017694"/>
        </a:xfrm>
        <a:prstGeom prst="rect">
          <a:avLst/>
        </a:prstGeom>
      </xdr:spPr>
    </xdr:pic>
    <xdr:clientData/>
  </xdr:twoCellAnchor>
  <xdr:twoCellAnchor editAs="oneCell">
    <xdr:from>
      <xdr:col>38</xdr:col>
      <xdr:colOff>279401</xdr:colOff>
      <xdr:row>13</xdr:row>
      <xdr:rowOff>118533</xdr:rowOff>
    </xdr:from>
    <xdr:to>
      <xdr:col>42</xdr:col>
      <xdr:colOff>8468</xdr:colOff>
      <xdr:row>17</xdr:row>
      <xdr:rowOff>76201</xdr:rowOff>
    </xdr:to>
    <xdr:pic>
      <xdr:nvPicPr>
        <xdr:cNvPr id="95" name="圖片 9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776201" y="3349413"/>
          <a:ext cx="948267" cy="955888"/>
        </a:xfrm>
        <a:prstGeom prst="rect">
          <a:avLst/>
        </a:prstGeom>
      </xdr:spPr>
    </xdr:pic>
    <xdr:clientData/>
  </xdr:twoCellAnchor>
  <xdr:twoCellAnchor editAs="oneCell">
    <xdr:from>
      <xdr:col>0</xdr:col>
      <xdr:colOff>5467</xdr:colOff>
      <xdr:row>36</xdr:row>
      <xdr:rowOff>13131</xdr:rowOff>
    </xdr:from>
    <xdr:to>
      <xdr:col>4</xdr:col>
      <xdr:colOff>8468</xdr:colOff>
      <xdr:row>40</xdr:row>
      <xdr:rowOff>0</xdr:rowOff>
    </xdr:to>
    <xdr:pic>
      <xdr:nvPicPr>
        <xdr:cNvPr id="96" name="圖片 9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63" b="5000"/>
        <a:stretch/>
      </xdr:blipFill>
      <xdr:spPr>
        <a:xfrm>
          <a:off x="5467" y="8776131"/>
          <a:ext cx="1405081" cy="1076529"/>
        </a:xfrm>
        <a:prstGeom prst="parallelogram">
          <a:avLst/>
        </a:prstGeom>
      </xdr:spPr>
    </xdr:pic>
    <xdr:clientData/>
  </xdr:twoCellAnchor>
  <xdr:twoCellAnchor>
    <xdr:from>
      <xdr:col>1</xdr:col>
      <xdr:colOff>279403</xdr:colOff>
      <xdr:row>4</xdr:row>
      <xdr:rowOff>187113</xdr:rowOff>
    </xdr:from>
    <xdr:to>
      <xdr:col>9</xdr:col>
      <xdr:colOff>262470</xdr:colOff>
      <xdr:row>8</xdr:row>
      <xdr:rowOff>25400</xdr:rowOff>
    </xdr:to>
    <xdr:sp macro="" textlink="">
      <xdr:nvSpPr>
        <xdr:cNvPr id="97" name="文字方塊 96"/>
        <xdr:cNvSpPr txBox="1"/>
      </xdr:nvSpPr>
      <xdr:spPr>
        <a:xfrm>
          <a:off x="629923" y="1215813"/>
          <a:ext cx="2787227" cy="8136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altLang="zh-TW" sz="1800">
              <a:solidFill>
                <a:srgbClr val="002060"/>
              </a:solidFill>
              <a:ea typeface="華康少女文字W7" pitchFamily="49" charset="-120"/>
            </a:rPr>
            <a:t>※</a:t>
          </a:r>
          <a:r>
            <a:rPr lang="zh-TW" altLang="en-US" sz="1800">
              <a:solidFill>
                <a:srgbClr val="002060"/>
              </a:solidFill>
              <a:ea typeface="華康少女文字W7" pitchFamily="49" charset="-120"/>
            </a:rPr>
            <a:t>本菜單餐點使用之豬肉原產地為臺灣</a:t>
          </a:r>
        </a:p>
      </xdr:txBody>
    </xdr:sp>
    <xdr:clientData/>
  </xdr:twoCellAnchor>
  <xdr:twoCellAnchor>
    <xdr:from>
      <xdr:col>36</xdr:col>
      <xdr:colOff>126999</xdr:colOff>
      <xdr:row>4</xdr:row>
      <xdr:rowOff>95251</xdr:rowOff>
    </xdr:from>
    <xdr:to>
      <xdr:col>40</xdr:col>
      <xdr:colOff>52915</xdr:colOff>
      <xdr:row>5</xdr:row>
      <xdr:rowOff>95249</xdr:rowOff>
    </xdr:to>
    <xdr:sp macro="" textlink="">
      <xdr:nvSpPr>
        <xdr:cNvPr id="98" name="矩形 97"/>
        <xdr:cNvSpPr/>
      </xdr:nvSpPr>
      <xdr:spPr>
        <a:xfrm>
          <a:off x="12014199" y="1123951"/>
          <a:ext cx="1145116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latin typeface="+mn-lt"/>
              <a:ea typeface="華康少女文字W7" pitchFamily="49" charset="-120"/>
              <a:cs typeface="+mn-cs"/>
            </a:rPr>
            <a:t>芝麻球</a:t>
          </a:r>
        </a:p>
      </xdr:txBody>
    </xdr:sp>
    <xdr:clientData/>
  </xdr:twoCellAnchor>
  <xdr:twoCellAnchor>
    <xdr:from>
      <xdr:col>26</xdr:col>
      <xdr:colOff>95252</xdr:colOff>
      <xdr:row>3</xdr:row>
      <xdr:rowOff>190500</xdr:rowOff>
    </xdr:from>
    <xdr:to>
      <xdr:col>30</xdr:col>
      <xdr:colOff>126992</xdr:colOff>
      <xdr:row>5</xdr:row>
      <xdr:rowOff>10582</xdr:rowOff>
    </xdr:to>
    <xdr:sp macro="" textlink="">
      <xdr:nvSpPr>
        <xdr:cNvPr id="99" name="矩形 98"/>
        <xdr:cNvSpPr/>
      </xdr:nvSpPr>
      <xdr:spPr>
        <a:xfrm>
          <a:off x="8934452" y="952500"/>
          <a:ext cx="1250940" cy="35348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綠豆湯</a:t>
          </a:r>
        </a:p>
      </xdr:txBody>
    </xdr:sp>
    <xdr:clientData/>
  </xdr:twoCellAnchor>
  <xdr:twoCellAnchor>
    <xdr:from>
      <xdr:col>32</xdr:col>
      <xdr:colOff>52919</xdr:colOff>
      <xdr:row>0</xdr:row>
      <xdr:rowOff>0</xdr:rowOff>
    </xdr:from>
    <xdr:to>
      <xdr:col>35</xdr:col>
      <xdr:colOff>273240</xdr:colOff>
      <xdr:row>1</xdr:row>
      <xdr:rowOff>164646</xdr:rowOff>
    </xdr:to>
    <xdr:sp macro="" textlink="">
      <xdr:nvSpPr>
        <xdr:cNvPr id="100" name="矩形 99"/>
        <xdr:cNvSpPr/>
      </xdr:nvSpPr>
      <xdr:spPr>
        <a:xfrm>
          <a:off x="10720919" y="0"/>
          <a:ext cx="1134721" cy="39324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金黃脆薯</a:t>
          </a:r>
        </a:p>
      </xdr:txBody>
    </xdr:sp>
    <xdr:clientData/>
  </xdr:twoCellAnchor>
  <xdr:twoCellAnchor>
    <xdr:from>
      <xdr:col>26</xdr:col>
      <xdr:colOff>232238</xdr:colOff>
      <xdr:row>6</xdr:row>
      <xdr:rowOff>169106</xdr:rowOff>
    </xdr:from>
    <xdr:to>
      <xdr:col>31</xdr:col>
      <xdr:colOff>221653</xdr:colOff>
      <xdr:row>7</xdr:row>
      <xdr:rowOff>149832</xdr:rowOff>
    </xdr:to>
    <xdr:sp macro="" textlink="">
      <xdr:nvSpPr>
        <xdr:cNvPr id="101" name="矩形 100"/>
        <xdr:cNvSpPr/>
      </xdr:nvSpPr>
      <xdr:spPr>
        <a:xfrm>
          <a:off x="9071438" y="1731206"/>
          <a:ext cx="1513415" cy="24742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韓式泡菜鍋</a:t>
          </a:r>
        </a:p>
      </xdr:txBody>
    </xdr:sp>
    <xdr:clientData/>
  </xdr:twoCellAnchor>
  <xdr:twoCellAnchor>
    <xdr:from>
      <xdr:col>26</xdr:col>
      <xdr:colOff>264586</xdr:colOff>
      <xdr:row>0</xdr:row>
      <xdr:rowOff>0</xdr:rowOff>
    </xdr:from>
    <xdr:to>
      <xdr:col>30</xdr:col>
      <xdr:colOff>211670</xdr:colOff>
      <xdr:row>1</xdr:row>
      <xdr:rowOff>31747</xdr:rowOff>
    </xdr:to>
    <xdr:sp macro="" textlink="">
      <xdr:nvSpPr>
        <xdr:cNvPr id="102" name="矩形 101"/>
        <xdr:cNvSpPr/>
      </xdr:nvSpPr>
      <xdr:spPr>
        <a:xfrm>
          <a:off x="9103786" y="0"/>
          <a:ext cx="1166284" cy="26034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檸檬雞柳</a:t>
          </a:r>
        </a:p>
      </xdr:txBody>
    </xdr:sp>
    <xdr:clientData/>
  </xdr:twoCellAnchor>
  <xdr:twoCellAnchor>
    <xdr:from>
      <xdr:col>23</xdr:col>
      <xdr:colOff>63495</xdr:colOff>
      <xdr:row>0</xdr:row>
      <xdr:rowOff>0</xdr:rowOff>
    </xdr:from>
    <xdr:to>
      <xdr:col>26</xdr:col>
      <xdr:colOff>328084</xdr:colOff>
      <xdr:row>0</xdr:row>
      <xdr:rowOff>21166</xdr:rowOff>
    </xdr:to>
    <xdr:sp macro="" textlink="">
      <xdr:nvSpPr>
        <xdr:cNvPr id="103" name="矩形 102"/>
        <xdr:cNvSpPr/>
      </xdr:nvSpPr>
      <xdr:spPr>
        <a:xfrm>
          <a:off x="7988295" y="0"/>
          <a:ext cx="1156129" cy="2116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chemeClr val="accent2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海苔薯條</a:t>
          </a:r>
        </a:p>
      </xdr:txBody>
    </xdr:sp>
    <xdr:clientData/>
  </xdr:twoCellAnchor>
  <xdr:twoCellAnchor>
    <xdr:from>
      <xdr:col>22</xdr:col>
      <xdr:colOff>179920</xdr:colOff>
      <xdr:row>5</xdr:row>
      <xdr:rowOff>137592</xdr:rowOff>
    </xdr:from>
    <xdr:to>
      <xdr:col>26</xdr:col>
      <xdr:colOff>190500</xdr:colOff>
      <xdr:row>6</xdr:row>
      <xdr:rowOff>126999</xdr:rowOff>
    </xdr:to>
    <xdr:sp macro="" textlink="">
      <xdr:nvSpPr>
        <xdr:cNvPr id="104" name="矩形 103"/>
        <xdr:cNvSpPr/>
      </xdr:nvSpPr>
      <xdr:spPr>
        <a:xfrm>
          <a:off x="7799920" y="1432992"/>
          <a:ext cx="1229780" cy="25610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紅燒豚肉</a:t>
          </a:r>
        </a:p>
      </xdr:txBody>
    </xdr:sp>
    <xdr:clientData/>
  </xdr:twoCellAnchor>
  <xdr:twoCellAnchor>
    <xdr:from>
      <xdr:col>20</xdr:col>
      <xdr:colOff>158744</xdr:colOff>
      <xdr:row>2</xdr:row>
      <xdr:rowOff>201083</xdr:rowOff>
    </xdr:from>
    <xdr:to>
      <xdr:col>24</xdr:col>
      <xdr:colOff>84666</xdr:colOff>
      <xdr:row>3</xdr:row>
      <xdr:rowOff>232832</xdr:rowOff>
    </xdr:to>
    <xdr:sp macro="" textlink="">
      <xdr:nvSpPr>
        <xdr:cNvPr id="105" name="矩形 104"/>
        <xdr:cNvSpPr/>
      </xdr:nvSpPr>
      <xdr:spPr>
        <a:xfrm>
          <a:off x="7169144" y="696383"/>
          <a:ext cx="1145122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起司洋芋</a:t>
          </a:r>
        </a:p>
      </xdr:txBody>
    </xdr:sp>
    <xdr:clientData/>
  </xdr:twoCellAnchor>
  <xdr:twoCellAnchor>
    <xdr:from>
      <xdr:col>31</xdr:col>
      <xdr:colOff>84666</xdr:colOff>
      <xdr:row>4</xdr:row>
      <xdr:rowOff>42340</xdr:rowOff>
    </xdr:from>
    <xdr:to>
      <xdr:col>35</xdr:col>
      <xdr:colOff>3</xdr:colOff>
      <xdr:row>5</xdr:row>
      <xdr:rowOff>63502</xdr:rowOff>
    </xdr:to>
    <xdr:sp macro="" textlink="">
      <xdr:nvSpPr>
        <xdr:cNvPr id="106" name="矩形 105"/>
        <xdr:cNvSpPr/>
      </xdr:nvSpPr>
      <xdr:spPr>
        <a:xfrm>
          <a:off x="10447866" y="1071040"/>
          <a:ext cx="1134537" cy="28786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C000"/>
              </a:solidFill>
              <a:effectLst/>
              <a:ea typeface="華康少女文字W7" pitchFamily="49" charset="-120"/>
            </a:rPr>
            <a:t>茄汁熱狗</a:t>
          </a:r>
        </a:p>
      </xdr:txBody>
    </xdr:sp>
    <xdr:clientData/>
  </xdr:twoCellAnchor>
  <xdr:twoCellAnchor>
    <xdr:from>
      <xdr:col>21</xdr:col>
      <xdr:colOff>158748</xdr:colOff>
      <xdr:row>1</xdr:row>
      <xdr:rowOff>10585</xdr:rowOff>
    </xdr:from>
    <xdr:to>
      <xdr:col>25</xdr:col>
      <xdr:colOff>158749</xdr:colOff>
      <xdr:row>2</xdr:row>
      <xdr:rowOff>65930</xdr:rowOff>
    </xdr:to>
    <xdr:sp macro="" textlink="">
      <xdr:nvSpPr>
        <xdr:cNvPr id="107" name="矩形 106"/>
        <xdr:cNvSpPr/>
      </xdr:nvSpPr>
      <xdr:spPr>
        <a:xfrm>
          <a:off x="7473948" y="239185"/>
          <a:ext cx="1219201" cy="32204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/>
              <a:ea typeface="華康POP1體" pitchFamily="49" charset="-120"/>
            </a:rPr>
            <a:t>茄汁熱狗</a:t>
          </a:r>
        </a:p>
      </xdr:txBody>
    </xdr:sp>
    <xdr:clientData/>
  </xdr:twoCellAnchor>
  <xdr:twoCellAnchor>
    <xdr:from>
      <xdr:col>34</xdr:col>
      <xdr:colOff>95248</xdr:colOff>
      <xdr:row>1</xdr:row>
      <xdr:rowOff>211665</xdr:rowOff>
    </xdr:from>
    <xdr:to>
      <xdr:col>38</xdr:col>
      <xdr:colOff>42331</xdr:colOff>
      <xdr:row>2</xdr:row>
      <xdr:rowOff>201081</xdr:rowOff>
    </xdr:to>
    <xdr:sp macro="" textlink="">
      <xdr:nvSpPr>
        <xdr:cNvPr id="108" name="矩形 107"/>
        <xdr:cNvSpPr/>
      </xdr:nvSpPr>
      <xdr:spPr>
        <a:xfrm>
          <a:off x="11372848" y="440265"/>
          <a:ext cx="1166283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茄汁熱狗</a:t>
          </a:r>
        </a:p>
      </xdr:txBody>
    </xdr:sp>
    <xdr:clientData/>
  </xdr:twoCellAnchor>
  <xdr:twoCellAnchor>
    <xdr:from>
      <xdr:col>27</xdr:col>
      <xdr:colOff>169333</xdr:colOff>
      <xdr:row>1</xdr:row>
      <xdr:rowOff>137584</xdr:rowOff>
    </xdr:from>
    <xdr:to>
      <xdr:col>31</xdr:col>
      <xdr:colOff>201082</xdr:colOff>
      <xdr:row>2</xdr:row>
      <xdr:rowOff>137583</xdr:rowOff>
    </xdr:to>
    <xdr:sp macro="" textlink="">
      <xdr:nvSpPr>
        <xdr:cNvPr id="109" name="矩形 108"/>
        <xdr:cNvSpPr/>
      </xdr:nvSpPr>
      <xdr:spPr>
        <a:xfrm>
          <a:off x="9313333" y="366184"/>
          <a:ext cx="1250949" cy="26669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5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碳烤雞腿</a:t>
          </a:r>
        </a:p>
      </xdr:txBody>
    </xdr:sp>
    <xdr:clientData/>
  </xdr:twoCellAnchor>
  <xdr:twoCellAnchor>
    <xdr:from>
      <xdr:col>34</xdr:col>
      <xdr:colOff>116416</xdr:colOff>
      <xdr:row>2</xdr:row>
      <xdr:rowOff>254002</xdr:rowOff>
    </xdr:from>
    <xdr:to>
      <xdr:col>38</xdr:col>
      <xdr:colOff>243412</xdr:colOff>
      <xdr:row>4</xdr:row>
      <xdr:rowOff>10585</xdr:rowOff>
    </xdr:to>
    <xdr:sp macro="" textlink="">
      <xdr:nvSpPr>
        <xdr:cNvPr id="110" name="矩形 109"/>
        <xdr:cNvSpPr/>
      </xdr:nvSpPr>
      <xdr:spPr>
        <a:xfrm>
          <a:off x="11394016" y="749302"/>
          <a:ext cx="1346196" cy="2899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F0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番茄炒蛋</a:t>
          </a:r>
        </a:p>
      </xdr:txBody>
    </xdr:sp>
    <xdr:clientData/>
  </xdr:twoCellAnchor>
  <xdr:twoCellAnchor>
    <xdr:from>
      <xdr:col>25</xdr:col>
      <xdr:colOff>84672</xdr:colOff>
      <xdr:row>2</xdr:row>
      <xdr:rowOff>148164</xdr:rowOff>
    </xdr:from>
    <xdr:to>
      <xdr:col>29</xdr:col>
      <xdr:colOff>275174</xdr:colOff>
      <xdr:row>3</xdr:row>
      <xdr:rowOff>175681</xdr:rowOff>
    </xdr:to>
    <xdr:sp macro="" textlink="">
      <xdr:nvSpPr>
        <xdr:cNvPr id="111" name="矩形 110"/>
        <xdr:cNvSpPr/>
      </xdr:nvSpPr>
      <xdr:spPr>
        <a:xfrm>
          <a:off x="8619072" y="643464"/>
          <a:ext cx="1409702" cy="29421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99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焗烤總匯</a:t>
          </a:r>
        </a:p>
      </xdr:txBody>
    </xdr:sp>
    <xdr:clientData/>
  </xdr:twoCellAnchor>
  <xdr:twoCellAnchor>
    <xdr:from>
      <xdr:col>35</xdr:col>
      <xdr:colOff>328085</xdr:colOff>
      <xdr:row>0</xdr:row>
      <xdr:rowOff>31751</xdr:rowOff>
    </xdr:from>
    <xdr:to>
      <xdr:col>39</xdr:col>
      <xdr:colOff>254000</xdr:colOff>
      <xdr:row>1</xdr:row>
      <xdr:rowOff>127007</xdr:rowOff>
    </xdr:to>
    <xdr:sp macro="" textlink="">
      <xdr:nvSpPr>
        <xdr:cNvPr id="112" name="矩形 111"/>
        <xdr:cNvSpPr/>
      </xdr:nvSpPr>
      <xdr:spPr>
        <a:xfrm>
          <a:off x="11887625" y="31751"/>
          <a:ext cx="1167975" cy="32385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泡菜燒肉</a:t>
          </a:r>
        </a:p>
      </xdr:txBody>
    </xdr:sp>
    <xdr:clientData/>
  </xdr:twoCellAnchor>
  <xdr:twoCellAnchor>
    <xdr:from>
      <xdr:col>29</xdr:col>
      <xdr:colOff>148164</xdr:colOff>
      <xdr:row>0</xdr:row>
      <xdr:rowOff>0</xdr:rowOff>
    </xdr:from>
    <xdr:to>
      <xdr:col>33</xdr:col>
      <xdr:colOff>63496</xdr:colOff>
      <xdr:row>0</xdr:row>
      <xdr:rowOff>19049</xdr:rowOff>
    </xdr:to>
    <xdr:sp macro="" textlink="">
      <xdr:nvSpPr>
        <xdr:cNvPr id="113" name="矩形 112"/>
        <xdr:cNvSpPr/>
      </xdr:nvSpPr>
      <xdr:spPr>
        <a:xfrm>
          <a:off x="9901764" y="0"/>
          <a:ext cx="1134532" cy="190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635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ea typeface="華康少女文字W7" pitchFamily="49" charset="-120"/>
            </a:rPr>
            <a:t>鳥蛋滷味</a:t>
          </a:r>
        </a:p>
      </xdr:txBody>
    </xdr:sp>
    <xdr:clientData/>
  </xdr:twoCellAnchor>
  <xdr:twoCellAnchor>
    <xdr:from>
      <xdr:col>31</xdr:col>
      <xdr:colOff>275169</xdr:colOff>
      <xdr:row>6</xdr:row>
      <xdr:rowOff>10582</xdr:rowOff>
    </xdr:from>
    <xdr:to>
      <xdr:col>35</xdr:col>
      <xdr:colOff>95253</xdr:colOff>
      <xdr:row>7</xdr:row>
      <xdr:rowOff>21166</xdr:rowOff>
    </xdr:to>
    <xdr:sp macro="" textlink="">
      <xdr:nvSpPr>
        <xdr:cNvPr id="114" name="矩形 113"/>
        <xdr:cNvSpPr/>
      </xdr:nvSpPr>
      <xdr:spPr>
        <a:xfrm>
          <a:off x="10638369" y="1572682"/>
          <a:ext cx="1039284" cy="27728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latin typeface="+mn-lt"/>
              <a:ea typeface="華康少女文字W7" pitchFamily="49" charset="-120"/>
              <a:cs typeface="+mn-cs"/>
            </a:rPr>
            <a:t>雞塊</a:t>
          </a:r>
        </a:p>
      </xdr:txBody>
    </xdr:sp>
    <xdr:clientData/>
  </xdr:twoCellAnchor>
  <xdr:twoCellAnchor>
    <xdr:from>
      <xdr:col>25</xdr:col>
      <xdr:colOff>84661</xdr:colOff>
      <xdr:row>8</xdr:row>
      <xdr:rowOff>42334</xdr:rowOff>
    </xdr:from>
    <xdr:to>
      <xdr:col>28</xdr:col>
      <xdr:colOff>126995</xdr:colOff>
      <xdr:row>9</xdr:row>
      <xdr:rowOff>158749</xdr:rowOff>
    </xdr:to>
    <xdr:sp macro="" textlink="">
      <xdr:nvSpPr>
        <xdr:cNvPr id="115" name="矩形 114"/>
        <xdr:cNvSpPr/>
      </xdr:nvSpPr>
      <xdr:spPr>
        <a:xfrm>
          <a:off x="8619061" y="2046394"/>
          <a:ext cx="956734" cy="29167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鍋貼</a:t>
          </a:r>
        </a:p>
      </xdr:txBody>
    </xdr:sp>
    <xdr:clientData/>
  </xdr:twoCellAnchor>
  <xdr:twoCellAnchor>
    <xdr:from>
      <xdr:col>40</xdr:col>
      <xdr:colOff>126999</xdr:colOff>
      <xdr:row>6</xdr:row>
      <xdr:rowOff>52927</xdr:rowOff>
    </xdr:from>
    <xdr:to>
      <xdr:col>44</xdr:col>
      <xdr:colOff>169337</xdr:colOff>
      <xdr:row>7</xdr:row>
      <xdr:rowOff>74084</xdr:rowOff>
    </xdr:to>
    <xdr:sp macro="" textlink="">
      <xdr:nvSpPr>
        <xdr:cNvPr id="116" name="矩形 115"/>
        <xdr:cNvSpPr/>
      </xdr:nvSpPr>
      <xdr:spPr>
        <a:xfrm>
          <a:off x="13233399" y="1615027"/>
          <a:ext cx="1261538" cy="28785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3366FF"/>
              </a:solidFill>
              <a:effectLst/>
              <a:ea typeface="華康少女文字W7" pitchFamily="49" charset="-120"/>
            </a:rPr>
            <a:t>鮮肉包</a:t>
          </a:r>
        </a:p>
      </xdr:txBody>
    </xdr:sp>
    <xdr:clientData/>
  </xdr:twoCellAnchor>
  <xdr:twoCellAnchor>
    <xdr:from>
      <xdr:col>40</xdr:col>
      <xdr:colOff>296332</xdr:colOff>
      <xdr:row>4</xdr:row>
      <xdr:rowOff>127001</xdr:rowOff>
    </xdr:from>
    <xdr:to>
      <xdr:col>44</xdr:col>
      <xdr:colOff>232831</xdr:colOff>
      <xdr:row>5</xdr:row>
      <xdr:rowOff>190496</xdr:rowOff>
    </xdr:to>
    <xdr:sp macro="" textlink="">
      <xdr:nvSpPr>
        <xdr:cNvPr id="117" name="矩形 116"/>
        <xdr:cNvSpPr/>
      </xdr:nvSpPr>
      <xdr:spPr>
        <a:xfrm>
          <a:off x="13402732" y="1155701"/>
          <a:ext cx="1155699" cy="33019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C000"/>
              </a:solidFill>
              <a:effectLst/>
              <a:latin typeface="+mn-lt"/>
              <a:ea typeface="華康少女文字W7" pitchFamily="49" charset="-120"/>
              <a:cs typeface="+mn-cs"/>
            </a:rPr>
            <a:t>脆皮雞翅</a:t>
          </a:r>
        </a:p>
      </xdr:txBody>
    </xdr:sp>
    <xdr:clientData/>
  </xdr:twoCellAnchor>
  <xdr:twoCellAnchor>
    <xdr:from>
      <xdr:col>20</xdr:col>
      <xdr:colOff>285741</xdr:colOff>
      <xdr:row>4</xdr:row>
      <xdr:rowOff>31742</xdr:rowOff>
    </xdr:from>
    <xdr:to>
      <xdr:col>24</xdr:col>
      <xdr:colOff>222247</xdr:colOff>
      <xdr:row>5</xdr:row>
      <xdr:rowOff>74080</xdr:rowOff>
    </xdr:to>
    <xdr:sp macro="" textlink="">
      <xdr:nvSpPr>
        <xdr:cNvPr id="118" name="矩形 117"/>
        <xdr:cNvSpPr/>
      </xdr:nvSpPr>
      <xdr:spPr>
        <a:xfrm>
          <a:off x="7296141" y="1060442"/>
          <a:ext cx="1155706" cy="30903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柳葉魚</a:t>
          </a:r>
        </a:p>
      </xdr:txBody>
    </xdr:sp>
    <xdr:clientData/>
  </xdr:twoCellAnchor>
  <xdr:twoCellAnchor editAs="oneCell">
    <xdr:from>
      <xdr:col>23</xdr:col>
      <xdr:colOff>84665</xdr:colOff>
      <xdr:row>1</xdr:row>
      <xdr:rowOff>201724</xdr:rowOff>
    </xdr:from>
    <xdr:to>
      <xdr:col>25</xdr:col>
      <xdr:colOff>160867</xdr:colOff>
      <xdr:row>3</xdr:row>
      <xdr:rowOff>213834</xdr:rowOff>
    </xdr:to>
    <xdr:pic>
      <xdr:nvPicPr>
        <xdr:cNvPr id="119" name="圖片 11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1" r="10103" b="10140"/>
        <a:stretch/>
      </xdr:blipFill>
      <xdr:spPr>
        <a:xfrm>
          <a:off x="8009465" y="430324"/>
          <a:ext cx="685802" cy="545510"/>
        </a:xfrm>
        <a:prstGeom prst="rect">
          <a:avLst/>
        </a:prstGeom>
      </xdr:spPr>
    </xdr:pic>
    <xdr:clientData/>
  </xdr:twoCellAnchor>
  <xdr:twoCellAnchor editAs="oneCell">
    <xdr:from>
      <xdr:col>21</xdr:col>
      <xdr:colOff>324910</xdr:colOff>
      <xdr:row>0</xdr:row>
      <xdr:rowOff>0</xdr:rowOff>
    </xdr:from>
    <xdr:to>
      <xdr:col>23</xdr:col>
      <xdr:colOff>302048</xdr:colOff>
      <xdr:row>2</xdr:row>
      <xdr:rowOff>56603</xdr:rowOff>
    </xdr:to>
    <xdr:pic>
      <xdr:nvPicPr>
        <xdr:cNvPr id="120" name="圖片 1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7250" y="0"/>
          <a:ext cx="609598" cy="551903"/>
        </a:xfrm>
        <a:prstGeom prst="rect">
          <a:avLst/>
        </a:prstGeom>
      </xdr:spPr>
    </xdr:pic>
    <xdr:clientData/>
  </xdr:twoCellAnchor>
  <xdr:twoCellAnchor editAs="oneCell">
    <xdr:from>
      <xdr:col>26</xdr:col>
      <xdr:colOff>93133</xdr:colOff>
      <xdr:row>0</xdr:row>
      <xdr:rowOff>0</xdr:rowOff>
    </xdr:from>
    <xdr:to>
      <xdr:col>29</xdr:col>
      <xdr:colOff>143933</xdr:colOff>
      <xdr:row>2</xdr:row>
      <xdr:rowOff>124510</xdr:rowOff>
    </xdr:to>
    <xdr:pic>
      <xdr:nvPicPr>
        <xdr:cNvPr id="121" name="圖片 12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"/>
        <a:stretch/>
      </xdr:blipFill>
      <xdr:spPr>
        <a:xfrm>
          <a:off x="8932333" y="0"/>
          <a:ext cx="965200" cy="619810"/>
        </a:xfrm>
        <a:prstGeom prst="rect">
          <a:avLst/>
        </a:prstGeom>
      </xdr:spPr>
    </xdr:pic>
    <xdr:clientData/>
  </xdr:twoCellAnchor>
  <xdr:twoCellAnchor editAs="oneCell">
    <xdr:from>
      <xdr:col>30</xdr:col>
      <xdr:colOff>207350</xdr:colOff>
      <xdr:row>11</xdr:row>
      <xdr:rowOff>28098</xdr:rowOff>
    </xdr:from>
    <xdr:to>
      <xdr:col>32</xdr:col>
      <xdr:colOff>155731</xdr:colOff>
      <xdr:row>12</xdr:row>
      <xdr:rowOff>185208</xdr:rowOff>
    </xdr:to>
    <xdr:pic>
      <xdr:nvPicPr>
        <xdr:cNvPr id="122" name="圖片 1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750" y="2710338"/>
          <a:ext cx="557981" cy="431430"/>
        </a:xfrm>
        <a:prstGeom prst="rect">
          <a:avLst/>
        </a:prstGeom>
      </xdr:spPr>
    </xdr:pic>
    <xdr:clientData/>
  </xdr:twoCellAnchor>
  <xdr:oneCellAnchor>
    <xdr:from>
      <xdr:col>21</xdr:col>
      <xdr:colOff>225981</xdr:colOff>
      <xdr:row>5</xdr:row>
      <xdr:rowOff>224792</xdr:rowOff>
    </xdr:from>
    <xdr:ext cx="1446185" cy="373317"/>
    <xdr:sp macro="" textlink="">
      <xdr:nvSpPr>
        <xdr:cNvPr id="123" name="矩形 122"/>
        <xdr:cNvSpPr/>
      </xdr:nvSpPr>
      <xdr:spPr>
        <a:xfrm>
          <a:off x="7541181" y="1520192"/>
          <a:ext cx="1446185" cy="373317"/>
        </a:xfrm>
        <a:prstGeom prst="rect">
          <a:avLst/>
        </a:prstGeom>
        <a:noFill/>
      </xdr:spPr>
      <xdr:txBody>
        <a:bodyPr wrap="none" lIns="91440" tIns="45720" rIns="91440" bIns="45720">
          <a:prstTxWarp prst="textInflateTop">
            <a:avLst/>
          </a:prstTxWarp>
          <a:spAutoFit/>
        </a:bodyPr>
        <a:lstStyle/>
        <a:p>
          <a:pPr algn="ctr"/>
          <a:r>
            <a:rPr lang="zh-TW" altLang="en-US" sz="2400" b="1" cap="none" spc="0">
              <a:ln w="12700">
                <a:solidFill>
                  <a:srgbClr val="F35F9E"/>
                </a:solidFill>
                <a:prstDash val="solid"/>
              </a:ln>
              <a:solidFill>
                <a:srgbClr val="0000FF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蒙古炒肉</a:t>
          </a:r>
          <a:endParaRPr lang="en-US" altLang="zh-TW" sz="2400" b="1" cap="none" spc="0">
            <a:ln w="12700">
              <a:solidFill>
                <a:srgbClr val="F35F9E"/>
              </a:solidFill>
              <a:prstDash val="solid"/>
            </a:ln>
            <a:solidFill>
              <a:srgbClr val="0000FF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30</xdr:col>
      <xdr:colOff>257131</xdr:colOff>
      <xdr:row>37</xdr:row>
      <xdr:rowOff>76646</xdr:rowOff>
    </xdr:from>
    <xdr:to>
      <xdr:col>32</xdr:col>
      <xdr:colOff>100498</xdr:colOff>
      <xdr:row>39</xdr:row>
      <xdr:rowOff>12436</xdr:rowOff>
    </xdr:to>
    <xdr:pic>
      <xdr:nvPicPr>
        <xdr:cNvPr id="124" name="圖片 12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210582">
          <a:off x="10315531" y="9106346"/>
          <a:ext cx="452967" cy="469190"/>
        </a:xfrm>
        <a:prstGeom prst="rect">
          <a:avLst/>
        </a:prstGeom>
      </xdr:spPr>
    </xdr:pic>
    <xdr:clientData/>
  </xdr:twoCellAnchor>
  <xdr:twoCellAnchor editAs="oneCell">
    <xdr:from>
      <xdr:col>33</xdr:col>
      <xdr:colOff>287865</xdr:colOff>
      <xdr:row>9</xdr:row>
      <xdr:rowOff>8466</xdr:rowOff>
    </xdr:from>
    <xdr:to>
      <xdr:col>38</xdr:col>
      <xdr:colOff>93132</xdr:colOff>
      <xdr:row>14</xdr:row>
      <xdr:rowOff>25400</xdr:rowOff>
    </xdr:to>
    <xdr:pic>
      <xdr:nvPicPr>
        <xdr:cNvPr id="125" name="圖片 1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665" y="2187786"/>
          <a:ext cx="1329267" cy="1342814"/>
        </a:xfrm>
        <a:prstGeom prst="rect">
          <a:avLst/>
        </a:prstGeom>
      </xdr:spPr>
    </xdr:pic>
    <xdr:clientData/>
  </xdr:twoCellAnchor>
  <xdr:twoCellAnchor editAs="oneCell">
    <xdr:from>
      <xdr:col>22</xdr:col>
      <xdr:colOff>211669</xdr:colOff>
      <xdr:row>39</xdr:row>
      <xdr:rowOff>184156</xdr:rowOff>
    </xdr:from>
    <xdr:to>
      <xdr:col>24</xdr:col>
      <xdr:colOff>55036</xdr:colOff>
      <xdr:row>41</xdr:row>
      <xdr:rowOff>182039</xdr:rowOff>
    </xdr:to>
    <xdr:pic>
      <xdr:nvPicPr>
        <xdr:cNvPr id="126" name="圖片 1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210582">
          <a:off x="7831669" y="9747256"/>
          <a:ext cx="452967" cy="516043"/>
        </a:xfrm>
        <a:prstGeom prst="rect">
          <a:avLst/>
        </a:prstGeom>
      </xdr:spPr>
    </xdr:pic>
    <xdr:clientData/>
  </xdr:twoCellAnchor>
  <xdr:twoCellAnchor editAs="oneCell">
    <xdr:from>
      <xdr:col>22</xdr:col>
      <xdr:colOff>200922</xdr:colOff>
      <xdr:row>42</xdr:row>
      <xdr:rowOff>13129</xdr:rowOff>
    </xdr:from>
    <xdr:to>
      <xdr:col>24</xdr:col>
      <xdr:colOff>8051</xdr:colOff>
      <xdr:row>43</xdr:row>
      <xdr:rowOff>215397</xdr:rowOff>
    </xdr:to>
    <xdr:pic>
      <xdr:nvPicPr>
        <xdr:cNvPr id="127" name="圖片 1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455261">
          <a:off x="7820922" y="10361089"/>
          <a:ext cx="416729" cy="468968"/>
        </a:xfrm>
        <a:prstGeom prst="rect">
          <a:avLst/>
        </a:prstGeom>
      </xdr:spPr>
    </xdr:pic>
    <xdr:clientData/>
  </xdr:twoCellAnchor>
  <xdr:twoCellAnchor editAs="oneCell">
    <xdr:from>
      <xdr:col>25</xdr:col>
      <xdr:colOff>129962</xdr:colOff>
      <xdr:row>45</xdr:row>
      <xdr:rowOff>260032</xdr:rowOff>
    </xdr:from>
    <xdr:to>
      <xdr:col>26</xdr:col>
      <xdr:colOff>251481</xdr:colOff>
      <xdr:row>48</xdr:row>
      <xdr:rowOff>10246</xdr:rowOff>
    </xdr:to>
    <xdr:pic>
      <xdr:nvPicPr>
        <xdr:cNvPr id="128" name="圖片 1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52996">
          <a:off x="8664362" y="11408092"/>
          <a:ext cx="426319" cy="458874"/>
        </a:xfrm>
        <a:prstGeom prst="rect">
          <a:avLst/>
        </a:prstGeom>
      </xdr:spPr>
    </xdr:pic>
    <xdr:clientData/>
  </xdr:twoCellAnchor>
  <xdr:twoCellAnchor editAs="oneCell">
    <xdr:from>
      <xdr:col>24</xdr:col>
      <xdr:colOff>171943</xdr:colOff>
      <xdr:row>45</xdr:row>
      <xdr:rowOff>133339</xdr:rowOff>
    </xdr:from>
    <xdr:to>
      <xdr:col>25</xdr:col>
      <xdr:colOff>261249</xdr:colOff>
      <xdr:row>47</xdr:row>
      <xdr:rowOff>38984</xdr:rowOff>
    </xdr:to>
    <xdr:pic>
      <xdr:nvPicPr>
        <xdr:cNvPr id="129" name="圖片 1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60013">
          <a:off x="8401543" y="11281399"/>
          <a:ext cx="394106" cy="439045"/>
        </a:xfrm>
        <a:prstGeom prst="rect">
          <a:avLst/>
        </a:prstGeom>
      </xdr:spPr>
    </xdr:pic>
    <xdr:clientData/>
  </xdr:twoCellAnchor>
  <xdr:twoCellAnchor editAs="oneCell">
    <xdr:from>
      <xdr:col>25</xdr:col>
      <xdr:colOff>86404</xdr:colOff>
      <xdr:row>42</xdr:row>
      <xdr:rowOff>30806</xdr:rowOff>
    </xdr:from>
    <xdr:to>
      <xdr:col>26</xdr:col>
      <xdr:colOff>194826</xdr:colOff>
      <xdr:row>43</xdr:row>
      <xdr:rowOff>229092</xdr:rowOff>
    </xdr:to>
    <xdr:pic>
      <xdr:nvPicPr>
        <xdr:cNvPr id="130" name="圖片 1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210582">
          <a:off x="8620804" y="10378766"/>
          <a:ext cx="413222" cy="464986"/>
        </a:xfrm>
        <a:prstGeom prst="rect">
          <a:avLst/>
        </a:prstGeom>
      </xdr:spPr>
    </xdr:pic>
    <xdr:clientData/>
  </xdr:twoCellAnchor>
  <xdr:twoCellAnchor editAs="oneCell">
    <xdr:from>
      <xdr:col>22</xdr:col>
      <xdr:colOff>192009</xdr:colOff>
      <xdr:row>44</xdr:row>
      <xdr:rowOff>105583</xdr:rowOff>
    </xdr:from>
    <xdr:to>
      <xdr:col>24</xdr:col>
      <xdr:colOff>769</xdr:colOff>
      <xdr:row>46</xdr:row>
      <xdr:rowOff>24826</xdr:rowOff>
    </xdr:to>
    <xdr:pic>
      <xdr:nvPicPr>
        <xdr:cNvPr id="131" name="圖片 1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7502">
          <a:off x="7812009" y="10986943"/>
          <a:ext cx="418360" cy="452643"/>
        </a:xfrm>
        <a:prstGeom prst="rect">
          <a:avLst/>
        </a:prstGeom>
      </xdr:spPr>
    </xdr:pic>
    <xdr:clientData/>
  </xdr:twoCellAnchor>
  <xdr:twoCellAnchor editAs="oneCell">
    <xdr:from>
      <xdr:col>24</xdr:col>
      <xdr:colOff>148973</xdr:colOff>
      <xdr:row>43</xdr:row>
      <xdr:rowOff>1151</xdr:rowOff>
    </xdr:from>
    <xdr:to>
      <xdr:col>25</xdr:col>
      <xdr:colOff>273985</xdr:colOff>
      <xdr:row>44</xdr:row>
      <xdr:rowOff>257319</xdr:rowOff>
    </xdr:to>
    <xdr:pic>
      <xdr:nvPicPr>
        <xdr:cNvPr id="132" name="圖片 1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36706">
          <a:off x="8378573" y="10615811"/>
          <a:ext cx="429812" cy="522868"/>
        </a:xfrm>
        <a:prstGeom prst="rect">
          <a:avLst/>
        </a:prstGeom>
      </xdr:spPr>
    </xdr:pic>
    <xdr:clientData/>
  </xdr:twoCellAnchor>
  <xdr:twoCellAnchor editAs="oneCell">
    <xdr:from>
      <xdr:col>22</xdr:col>
      <xdr:colOff>8467</xdr:colOff>
      <xdr:row>11</xdr:row>
      <xdr:rowOff>160867</xdr:rowOff>
    </xdr:from>
    <xdr:to>
      <xdr:col>23</xdr:col>
      <xdr:colOff>156634</xdr:colOff>
      <xdr:row>13</xdr:row>
      <xdr:rowOff>133350</xdr:rowOff>
    </xdr:to>
    <xdr:pic>
      <xdr:nvPicPr>
        <xdr:cNvPr id="133" name="圖片 1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210582">
          <a:off x="7628467" y="2843107"/>
          <a:ext cx="452967" cy="521123"/>
        </a:xfrm>
        <a:prstGeom prst="rect">
          <a:avLst/>
        </a:prstGeom>
      </xdr:spPr>
    </xdr:pic>
    <xdr:clientData/>
  </xdr:twoCellAnchor>
  <xdr:twoCellAnchor editAs="oneCell">
    <xdr:from>
      <xdr:col>26</xdr:col>
      <xdr:colOff>262465</xdr:colOff>
      <xdr:row>20</xdr:row>
      <xdr:rowOff>177799</xdr:rowOff>
    </xdr:from>
    <xdr:to>
      <xdr:col>28</xdr:col>
      <xdr:colOff>137582</xdr:colOff>
      <xdr:row>22</xdr:row>
      <xdr:rowOff>170178</xdr:rowOff>
    </xdr:to>
    <xdr:pic>
      <xdr:nvPicPr>
        <xdr:cNvPr id="134" name="圖片 1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7502">
          <a:off x="9101665" y="5077459"/>
          <a:ext cx="484717" cy="525779"/>
        </a:xfrm>
        <a:prstGeom prst="rect">
          <a:avLst/>
        </a:prstGeom>
      </xdr:spPr>
    </xdr:pic>
    <xdr:clientData/>
  </xdr:twoCellAnchor>
  <xdr:twoCellAnchor editAs="oneCell">
    <xdr:from>
      <xdr:col>27</xdr:col>
      <xdr:colOff>135467</xdr:colOff>
      <xdr:row>4</xdr:row>
      <xdr:rowOff>89750</xdr:rowOff>
    </xdr:from>
    <xdr:to>
      <xdr:col>29</xdr:col>
      <xdr:colOff>10584</xdr:colOff>
      <xdr:row>6</xdr:row>
      <xdr:rowOff>82129</xdr:rowOff>
    </xdr:to>
    <xdr:pic>
      <xdr:nvPicPr>
        <xdr:cNvPr id="135" name="圖片 1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7502">
          <a:off x="9279467" y="1118450"/>
          <a:ext cx="484717" cy="525779"/>
        </a:xfrm>
        <a:prstGeom prst="rect">
          <a:avLst/>
        </a:prstGeom>
      </xdr:spPr>
    </xdr:pic>
    <xdr:clientData/>
  </xdr:twoCellAnchor>
  <xdr:twoCellAnchor editAs="oneCell">
    <xdr:from>
      <xdr:col>24</xdr:col>
      <xdr:colOff>91016</xdr:colOff>
      <xdr:row>39</xdr:row>
      <xdr:rowOff>225216</xdr:rowOff>
    </xdr:from>
    <xdr:to>
      <xdr:col>25</xdr:col>
      <xdr:colOff>270933</xdr:colOff>
      <xdr:row>41</xdr:row>
      <xdr:rowOff>242995</xdr:rowOff>
    </xdr:to>
    <xdr:pic>
      <xdr:nvPicPr>
        <xdr:cNvPr id="136" name="圖片 1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7502">
          <a:off x="8320616" y="9788316"/>
          <a:ext cx="484717" cy="535939"/>
        </a:xfrm>
        <a:prstGeom prst="rect">
          <a:avLst/>
        </a:prstGeom>
      </xdr:spPr>
    </xdr:pic>
    <xdr:clientData/>
  </xdr:twoCellAnchor>
  <xdr:twoCellAnchor editAs="oneCell">
    <xdr:from>
      <xdr:col>20</xdr:col>
      <xdr:colOff>143936</xdr:colOff>
      <xdr:row>42</xdr:row>
      <xdr:rowOff>226490</xdr:rowOff>
    </xdr:from>
    <xdr:to>
      <xdr:col>21</xdr:col>
      <xdr:colOff>292103</xdr:colOff>
      <xdr:row>44</xdr:row>
      <xdr:rowOff>198973</xdr:rowOff>
    </xdr:to>
    <xdr:pic>
      <xdr:nvPicPr>
        <xdr:cNvPr id="137" name="圖片 13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210582">
          <a:off x="7154336" y="10574450"/>
          <a:ext cx="452967" cy="505883"/>
        </a:xfrm>
        <a:prstGeom prst="rect">
          <a:avLst/>
        </a:prstGeom>
      </xdr:spPr>
    </xdr:pic>
    <xdr:clientData/>
  </xdr:twoCellAnchor>
  <xdr:twoCellAnchor editAs="oneCell">
    <xdr:from>
      <xdr:col>41</xdr:col>
      <xdr:colOff>279400</xdr:colOff>
      <xdr:row>43</xdr:row>
      <xdr:rowOff>127752</xdr:rowOff>
    </xdr:from>
    <xdr:to>
      <xdr:col>43</xdr:col>
      <xdr:colOff>50799</xdr:colOff>
      <xdr:row>45</xdr:row>
      <xdr:rowOff>47626</xdr:rowOff>
    </xdr:to>
    <xdr:pic>
      <xdr:nvPicPr>
        <xdr:cNvPr id="138" name="圖片 137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5556" b="100000" l="17333" r="83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35" t="18666" r="15555"/>
        <a:stretch/>
      </xdr:blipFill>
      <xdr:spPr>
        <a:xfrm>
          <a:off x="13690600" y="10742412"/>
          <a:ext cx="380999" cy="453274"/>
        </a:xfrm>
        <a:prstGeom prst="rect">
          <a:avLst/>
        </a:prstGeom>
      </xdr:spPr>
    </xdr:pic>
    <xdr:clientData/>
  </xdr:twoCellAnchor>
  <xdr:twoCellAnchor editAs="oneCell">
    <xdr:from>
      <xdr:col>27</xdr:col>
      <xdr:colOff>59267</xdr:colOff>
      <xdr:row>34</xdr:row>
      <xdr:rowOff>152401</xdr:rowOff>
    </xdr:from>
    <xdr:to>
      <xdr:col>32</xdr:col>
      <xdr:colOff>45590</xdr:colOff>
      <xdr:row>39</xdr:row>
      <xdr:rowOff>83516</xdr:rowOff>
    </xdr:to>
    <xdr:pic>
      <xdr:nvPicPr>
        <xdr:cNvPr id="139" name="圖片 1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3267" y="8564881"/>
          <a:ext cx="1510323" cy="1081735"/>
        </a:xfrm>
        <a:prstGeom prst="parallelogram">
          <a:avLst/>
        </a:prstGeom>
      </xdr:spPr>
    </xdr:pic>
    <xdr:clientData/>
  </xdr:twoCellAnchor>
  <xdr:twoCellAnchor editAs="oneCell">
    <xdr:from>
      <xdr:col>29</xdr:col>
      <xdr:colOff>262468</xdr:colOff>
      <xdr:row>33</xdr:row>
      <xdr:rowOff>127001</xdr:rowOff>
    </xdr:from>
    <xdr:to>
      <xdr:col>34</xdr:col>
      <xdr:colOff>172156</xdr:colOff>
      <xdr:row>38</xdr:row>
      <xdr:rowOff>33867</xdr:rowOff>
    </xdr:to>
    <xdr:pic>
      <xdr:nvPicPr>
        <xdr:cNvPr id="140" name="圖片 13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068" y="8272781"/>
          <a:ext cx="1433688" cy="1057486"/>
        </a:xfrm>
        <a:prstGeom prst="parallelogram">
          <a:avLst/>
        </a:prstGeom>
      </xdr:spPr>
    </xdr:pic>
    <xdr:clientData/>
  </xdr:twoCellAnchor>
  <xdr:twoCellAnchor editAs="oneCell">
    <xdr:from>
      <xdr:col>27</xdr:col>
      <xdr:colOff>279399</xdr:colOff>
      <xdr:row>33</xdr:row>
      <xdr:rowOff>177799</xdr:rowOff>
    </xdr:from>
    <xdr:to>
      <xdr:col>32</xdr:col>
      <xdr:colOff>155221</xdr:colOff>
      <xdr:row>38</xdr:row>
      <xdr:rowOff>59266</xdr:rowOff>
    </xdr:to>
    <xdr:pic>
      <xdr:nvPicPr>
        <xdr:cNvPr id="141" name="圖片 14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99" y="8323579"/>
          <a:ext cx="1399822" cy="1032087"/>
        </a:xfrm>
        <a:prstGeom prst="parallelogram">
          <a:avLst/>
        </a:prstGeom>
      </xdr:spPr>
    </xdr:pic>
    <xdr:clientData/>
  </xdr:twoCellAnchor>
  <xdr:twoCellAnchor editAs="oneCell">
    <xdr:from>
      <xdr:col>33</xdr:col>
      <xdr:colOff>93135</xdr:colOff>
      <xdr:row>33</xdr:row>
      <xdr:rowOff>249601</xdr:rowOff>
    </xdr:from>
    <xdr:to>
      <xdr:col>38</xdr:col>
      <xdr:colOff>67735</xdr:colOff>
      <xdr:row>38</xdr:row>
      <xdr:rowOff>160866</xdr:rowOff>
    </xdr:to>
    <xdr:pic>
      <xdr:nvPicPr>
        <xdr:cNvPr id="142" name="圖片 141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19" t="10973" r="2353" b="-1313"/>
        <a:stretch/>
      </xdr:blipFill>
      <xdr:spPr>
        <a:xfrm>
          <a:off x="11065935" y="8395381"/>
          <a:ext cx="1498600" cy="1061885"/>
        </a:xfrm>
        <a:prstGeom prst="parallelogram">
          <a:avLst/>
        </a:prstGeom>
      </xdr:spPr>
    </xdr:pic>
    <xdr:clientData/>
  </xdr:twoCellAnchor>
  <xdr:twoCellAnchor editAs="oneCell">
    <xdr:from>
      <xdr:col>33</xdr:col>
      <xdr:colOff>93133</xdr:colOff>
      <xdr:row>35</xdr:row>
      <xdr:rowOff>151706</xdr:rowOff>
    </xdr:from>
    <xdr:to>
      <xdr:col>38</xdr:col>
      <xdr:colOff>93133</xdr:colOff>
      <xdr:row>39</xdr:row>
      <xdr:rowOff>211667</xdr:rowOff>
    </xdr:to>
    <xdr:pic>
      <xdr:nvPicPr>
        <xdr:cNvPr id="143" name="圖片 14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5933" y="8739446"/>
          <a:ext cx="1524000" cy="1035321"/>
        </a:xfrm>
        <a:prstGeom prst="parallelogram">
          <a:avLst/>
        </a:prstGeom>
      </xdr:spPr>
    </xdr:pic>
    <xdr:clientData/>
  </xdr:twoCellAnchor>
  <xdr:twoCellAnchor editAs="oneCell">
    <xdr:from>
      <xdr:col>34</xdr:col>
      <xdr:colOff>186266</xdr:colOff>
      <xdr:row>19</xdr:row>
      <xdr:rowOff>43596</xdr:rowOff>
    </xdr:from>
    <xdr:to>
      <xdr:col>37</xdr:col>
      <xdr:colOff>50800</xdr:colOff>
      <xdr:row>22</xdr:row>
      <xdr:rowOff>8803</xdr:rowOff>
    </xdr:to>
    <xdr:pic>
      <xdr:nvPicPr>
        <xdr:cNvPr id="144" name="圖片 14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4553" b="98049" l="9903" r="89773">
                      <a14:foregroundMark x1="36364" y1="30081" x2="53896" y2="26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3866" y="4676556"/>
          <a:ext cx="778934" cy="765307"/>
        </a:xfrm>
        <a:prstGeom prst="rect">
          <a:avLst/>
        </a:prstGeom>
      </xdr:spPr>
    </xdr:pic>
    <xdr:clientData/>
  </xdr:twoCellAnchor>
  <xdr:twoCellAnchor editAs="oneCell">
    <xdr:from>
      <xdr:col>15</xdr:col>
      <xdr:colOff>279400</xdr:colOff>
      <xdr:row>36</xdr:row>
      <xdr:rowOff>8467</xdr:rowOff>
    </xdr:from>
    <xdr:to>
      <xdr:col>19</xdr:col>
      <xdr:colOff>338667</xdr:colOff>
      <xdr:row>39</xdr:row>
      <xdr:rowOff>270930</xdr:rowOff>
    </xdr:to>
    <xdr:pic>
      <xdr:nvPicPr>
        <xdr:cNvPr id="145" name="圖片 1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847667"/>
          <a:ext cx="1447800" cy="1075263"/>
        </a:xfrm>
        <a:prstGeom prst="parallelogram">
          <a:avLst/>
        </a:prstGeom>
      </xdr:spPr>
    </xdr:pic>
    <xdr:clientData/>
  </xdr:twoCellAnchor>
  <xdr:twoCellAnchor editAs="oneCell">
    <xdr:from>
      <xdr:col>29</xdr:col>
      <xdr:colOff>245532</xdr:colOff>
      <xdr:row>18</xdr:row>
      <xdr:rowOff>101600</xdr:rowOff>
    </xdr:from>
    <xdr:to>
      <xdr:col>32</xdr:col>
      <xdr:colOff>110066</xdr:colOff>
      <xdr:row>21</xdr:row>
      <xdr:rowOff>109140</xdr:rowOff>
    </xdr:to>
    <xdr:pic>
      <xdr:nvPicPr>
        <xdr:cNvPr id="146" name="圖片 1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4553" b="98049" l="9903" r="89773">
                      <a14:foregroundMark x1="36364" y1="30081" x2="53896" y2="26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132" y="4505960"/>
          <a:ext cx="778934" cy="769540"/>
        </a:xfrm>
        <a:prstGeom prst="rect">
          <a:avLst/>
        </a:prstGeom>
      </xdr:spPr>
    </xdr:pic>
    <xdr:clientData/>
  </xdr:twoCellAnchor>
  <xdr:twoCellAnchor editAs="oneCell">
    <xdr:from>
      <xdr:col>32</xdr:col>
      <xdr:colOff>42332</xdr:colOff>
      <xdr:row>31</xdr:row>
      <xdr:rowOff>16934</xdr:rowOff>
    </xdr:from>
    <xdr:to>
      <xdr:col>34</xdr:col>
      <xdr:colOff>211666</xdr:colOff>
      <xdr:row>33</xdr:row>
      <xdr:rowOff>257307</xdr:rowOff>
    </xdr:to>
    <xdr:pic>
      <xdr:nvPicPr>
        <xdr:cNvPr id="147" name="圖片 1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4553" b="98049" l="9903" r="89773">
                      <a14:foregroundMark x1="36364" y1="30081" x2="53896" y2="26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0332" y="7629314"/>
          <a:ext cx="778934" cy="773773"/>
        </a:xfrm>
        <a:prstGeom prst="rect">
          <a:avLst/>
        </a:prstGeom>
      </xdr:spPr>
    </xdr:pic>
    <xdr:clientData/>
  </xdr:twoCellAnchor>
  <xdr:twoCellAnchor editAs="oneCell">
    <xdr:from>
      <xdr:col>36</xdr:col>
      <xdr:colOff>296332</xdr:colOff>
      <xdr:row>44</xdr:row>
      <xdr:rowOff>211667</xdr:rowOff>
    </xdr:from>
    <xdr:to>
      <xdr:col>39</xdr:col>
      <xdr:colOff>160866</xdr:colOff>
      <xdr:row>48</xdr:row>
      <xdr:rowOff>1614</xdr:rowOff>
    </xdr:to>
    <xdr:pic>
      <xdr:nvPicPr>
        <xdr:cNvPr id="148" name="圖片 14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4553" b="98049" l="9903" r="89773">
                      <a14:foregroundMark x1="36364" y1="30081" x2="53896" y2="26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3532" y="11093027"/>
          <a:ext cx="778934" cy="765307"/>
        </a:xfrm>
        <a:prstGeom prst="rect">
          <a:avLst/>
        </a:prstGeom>
      </xdr:spPr>
    </xdr:pic>
    <xdr:clientData/>
  </xdr:twoCellAnchor>
  <xdr:twoCellAnchor editAs="oneCell">
    <xdr:from>
      <xdr:col>23</xdr:col>
      <xdr:colOff>84664</xdr:colOff>
      <xdr:row>10</xdr:row>
      <xdr:rowOff>238330</xdr:rowOff>
    </xdr:from>
    <xdr:to>
      <xdr:col>25</xdr:col>
      <xdr:colOff>253998</xdr:colOff>
      <xdr:row>13</xdr:row>
      <xdr:rowOff>203537</xdr:rowOff>
    </xdr:to>
    <xdr:pic>
      <xdr:nvPicPr>
        <xdr:cNvPr id="149" name="圖片 14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3089" b="96423" l="812" r="94643">
                      <a14:foregroundMark x1="14935" y1="43740" x2="17208" y2="52033"/>
                      <a14:foregroundMark x1="18831" y1="50732" x2="13149" y2="53659"/>
                      <a14:foregroundMark x1="19481" y1="45691" x2="16234" y2="54634"/>
                      <a14:foregroundMark x1="51299" y1="19187" x2="51623" y2="232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9464" y="2646250"/>
          <a:ext cx="778934" cy="788167"/>
        </a:xfrm>
        <a:prstGeom prst="rect">
          <a:avLst/>
        </a:prstGeom>
      </xdr:spPr>
    </xdr:pic>
    <xdr:clientData/>
  </xdr:twoCellAnchor>
  <xdr:twoCellAnchor editAs="oneCell">
    <xdr:from>
      <xdr:col>29</xdr:col>
      <xdr:colOff>33867</xdr:colOff>
      <xdr:row>14</xdr:row>
      <xdr:rowOff>236855</xdr:rowOff>
    </xdr:from>
    <xdr:to>
      <xdr:col>31</xdr:col>
      <xdr:colOff>25401</xdr:colOff>
      <xdr:row>17</xdr:row>
      <xdr:rowOff>117607</xdr:rowOff>
    </xdr:to>
    <xdr:pic>
      <xdr:nvPicPr>
        <xdr:cNvPr id="150" name="圖片 1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3089" b="96423" l="812" r="94643">
                      <a14:foregroundMark x1="14935" y1="43740" x2="17208" y2="52033"/>
                      <a14:foregroundMark x1="18831" y1="50732" x2="13149" y2="53659"/>
                      <a14:foregroundMark x1="19481" y1="45691" x2="16234" y2="54634"/>
                      <a14:foregroundMark x1="51299" y1="19187" x2="51623" y2="232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7467" y="3742055"/>
          <a:ext cx="601134" cy="604652"/>
        </a:xfrm>
        <a:prstGeom prst="rect">
          <a:avLst/>
        </a:prstGeom>
      </xdr:spPr>
    </xdr:pic>
    <xdr:clientData/>
  </xdr:twoCellAnchor>
  <xdr:twoCellAnchor editAs="oneCell">
    <xdr:from>
      <xdr:col>28</xdr:col>
      <xdr:colOff>160866</xdr:colOff>
      <xdr:row>30</xdr:row>
      <xdr:rowOff>84666</xdr:rowOff>
    </xdr:from>
    <xdr:to>
      <xdr:col>31</xdr:col>
      <xdr:colOff>25400</xdr:colOff>
      <xdr:row>33</xdr:row>
      <xdr:rowOff>49873</xdr:rowOff>
    </xdr:to>
    <xdr:pic>
      <xdr:nvPicPr>
        <xdr:cNvPr id="151" name="圖片 15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3089" b="96423" l="812" r="94643">
                      <a14:foregroundMark x1="14935" y1="43740" x2="17208" y2="52033"/>
                      <a14:foregroundMark x1="18831" y1="50732" x2="13149" y2="53659"/>
                      <a14:foregroundMark x1="19481" y1="45691" x2="16234" y2="54634"/>
                      <a14:foregroundMark x1="51299" y1="19187" x2="51623" y2="232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666" y="7430346"/>
          <a:ext cx="778934" cy="765307"/>
        </a:xfrm>
        <a:prstGeom prst="rect">
          <a:avLst/>
        </a:prstGeom>
      </xdr:spPr>
    </xdr:pic>
    <xdr:clientData/>
  </xdr:twoCellAnchor>
  <xdr:twoCellAnchor editAs="oneCell">
    <xdr:from>
      <xdr:col>29</xdr:col>
      <xdr:colOff>67734</xdr:colOff>
      <xdr:row>37</xdr:row>
      <xdr:rowOff>169333</xdr:rowOff>
    </xdr:from>
    <xdr:to>
      <xdr:col>31</xdr:col>
      <xdr:colOff>237068</xdr:colOff>
      <xdr:row>40</xdr:row>
      <xdr:rowOff>117606</xdr:rowOff>
    </xdr:to>
    <xdr:pic>
      <xdr:nvPicPr>
        <xdr:cNvPr id="152" name="圖片 1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3089" b="96423" l="812" r="94643">
                      <a14:foregroundMark x1="14935" y1="43740" x2="17208" y2="52033"/>
                      <a14:foregroundMark x1="18831" y1="50732" x2="13149" y2="53659"/>
                      <a14:foregroundMark x1="19481" y1="45691" x2="16234" y2="54634"/>
                      <a14:foregroundMark x1="51299" y1="19187" x2="51623" y2="232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334" y="9199033"/>
          <a:ext cx="778934" cy="771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16936</xdr:rowOff>
    </xdr:from>
    <xdr:to>
      <xdr:col>3</xdr:col>
      <xdr:colOff>330200</xdr:colOff>
      <xdr:row>18</xdr:row>
      <xdr:rowOff>1</xdr:rowOff>
    </xdr:to>
    <xdr:pic>
      <xdr:nvPicPr>
        <xdr:cNvPr id="153" name="圖片 15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4856"/>
          <a:ext cx="1381760" cy="1979505"/>
        </a:xfrm>
        <a:prstGeom prst="rect">
          <a:avLst/>
        </a:prstGeom>
      </xdr:spPr>
    </xdr:pic>
    <xdr:clientData/>
  </xdr:twoCellAnchor>
  <xdr:twoCellAnchor editAs="oneCell">
    <xdr:from>
      <xdr:col>32</xdr:col>
      <xdr:colOff>228601</xdr:colOff>
      <xdr:row>12</xdr:row>
      <xdr:rowOff>26114</xdr:rowOff>
    </xdr:from>
    <xdr:to>
      <xdr:col>37</xdr:col>
      <xdr:colOff>84666</xdr:colOff>
      <xdr:row>20</xdr:row>
      <xdr:rowOff>42334</xdr:rowOff>
    </xdr:to>
    <xdr:pic>
      <xdr:nvPicPr>
        <xdr:cNvPr id="154" name="圖片 153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0" t="-437" r="18856" b="3355"/>
        <a:stretch/>
      </xdr:blipFill>
      <xdr:spPr>
        <a:xfrm>
          <a:off x="10896601" y="2982674"/>
          <a:ext cx="1380065" cy="1959320"/>
        </a:xfrm>
        <a:prstGeom prst="rect">
          <a:avLst/>
        </a:prstGeom>
      </xdr:spPr>
    </xdr:pic>
    <xdr:clientData/>
  </xdr:twoCellAnchor>
  <xdr:twoCellAnchor editAs="oneCell">
    <xdr:from>
      <xdr:col>29</xdr:col>
      <xdr:colOff>8466</xdr:colOff>
      <xdr:row>12</xdr:row>
      <xdr:rowOff>110067</xdr:rowOff>
    </xdr:from>
    <xdr:to>
      <xdr:col>30</xdr:col>
      <xdr:colOff>132167</xdr:colOff>
      <xdr:row>13</xdr:row>
      <xdr:rowOff>254000</xdr:rowOff>
    </xdr:to>
    <xdr:pic>
      <xdr:nvPicPr>
        <xdr:cNvPr id="155" name="圖片 154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9762066" y="3066627"/>
          <a:ext cx="428501" cy="418253"/>
        </a:xfrm>
        <a:prstGeom prst="rect">
          <a:avLst/>
        </a:prstGeom>
      </xdr:spPr>
    </xdr:pic>
    <xdr:clientData/>
  </xdr:twoCellAnchor>
  <xdr:twoCellAnchor editAs="oneCell">
    <xdr:from>
      <xdr:col>15</xdr:col>
      <xdr:colOff>110066</xdr:colOff>
      <xdr:row>30</xdr:row>
      <xdr:rowOff>211666</xdr:rowOff>
    </xdr:from>
    <xdr:to>
      <xdr:col>16</xdr:col>
      <xdr:colOff>191434</xdr:colOff>
      <xdr:row>32</xdr:row>
      <xdr:rowOff>84666</xdr:rowOff>
    </xdr:to>
    <xdr:pic>
      <xdr:nvPicPr>
        <xdr:cNvPr id="156" name="圖片 15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5367866" y="7557346"/>
          <a:ext cx="431888" cy="4064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12</xdr:row>
      <xdr:rowOff>16933</xdr:rowOff>
    </xdr:from>
    <xdr:to>
      <xdr:col>8</xdr:col>
      <xdr:colOff>157567</xdr:colOff>
      <xdr:row>13</xdr:row>
      <xdr:rowOff>160866</xdr:rowOff>
    </xdr:to>
    <xdr:pic>
      <xdr:nvPicPr>
        <xdr:cNvPr id="157" name="圖片 156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2529840" y="2973493"/>
          <a:ext cx="431887" cy="418253"/>
        </a:xfrm>
        <a:prstGeom prst="rect">
          <a:avLst/>
        </a:prstGeom>
      </xdr:spPr>
    </xdr:pic>
    <xdr:clientData/>
  </xdr:twoCellAnchor>
  <xdr:twoCellAnchor editAs="oneCell">
    <xdr:from>
      <xdr:col>3</xdr:col>
      <xdr:colOff>126999</xdr:colOff>
      <xdr:row>42</xdr:row>
      <xdr:rowOff>135467</xdr:rowOff>
    </xdr:from>
    <xdr:to>
      <xdr:col>4</xdr:col>
      <xdr:colOff>208367</xdr:colOff>
      <xdr:row>44</xdr:row>
      <xdr:rowOff>8466</xdr:rowOff>
    </xdr:to>
    <xdr:pic>
      <xdr:nvPicPr>
        <xdr:cNvPr id="158" name="圖片 15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1168399" y="10574867"/>
          <a:ext cx="428501" cy="414866"/>
        </a:xfrm>
        <a:prstGeom prst="rect">
          <a:avLst/>
        </a:prstGeom>
      </xdr:spPr>
    </xdr:pic>
    <xdr:clientData/>
  </xdr:twoCellAnchor>
  <xdr:twoCellAnchor editAs="oneCell">
    <xdr:from>
      <xdr:col>36</xdr:col>
      <xdr:colOff>16933</xdr:colOff>
      <xdr:row>20</xdr:row>
      <xdr:rowOff>84667</xdr:rowOff>
    </xdr:from>
    <xdr:to>
      <xdr:col>38</xdr:col>
      <xdr:colOff>186266</xdr:colOff>
      <xdr:row>23</xdr:row>
      <xdr:rowOff>1924</xdr:rowOff>
    </xdr:to>
    <xdr:pic>
      <xdr:nvPicPr>
        <xdr:cNvPr id="159" name="圖片 158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22" t="15656" r="11111" b="22222"/>
        <a:stretch/>
      </xdr:blipFill>
      <xdr:spPr>
        <a:xfrm>
          <a:off x="11904133" y="4984327"/>
          <a:ext cx="778933" cy="717357"/>
        </a:xfrm>
        <a:prstGeom prst="rect">
          <a:avLst/>
        </a:prstGeom>
      </xdr:spPr>
    </xdr:pic>
    <xdr:clientData/>
  </xdr:twoCellAnchor>
  <xdr:twoCellAnchor editAs="oneCell">
    <xdr:from>
      <xdr:col>26</xdr:col>
      <xdr:colOff>262467</xdr:colOff>
      <xdr:row>31</xdr:row>
      <xdr:rowOff>59267</xdr:rowOff>
    </xdr:from>
    <xdr:to>
      <xdr:col>29</xdr:col>
      <xdr:colOff>127000</xdr:colOff>
      <xdr:row>33</xdr:row>
      <xdr:rowOff>243224</xdr:rowOff>
    </xdr:to>
    <xdr:pic>
      <xdr:nvPicPr>
        <xdr:cNvPr id="160" name="圖片 159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22" t="15656" r="11111" b="22222"/>
        <a:stretch/>
      </xdr:blipFill>
      <xdr:spPr>
        <a:xfrm>
          <a:off x="9101667" y="7671647"/>
          <a:ext cx="778933" cy="717357"/>
        </a:xfrm>
        <a:prstGeom prst="rect">
          <a:avLst/>
        </a:prstGeom>
      </xdr:spPr>
    </xdr:pic>
    <xdr:clientData/>
  </xdr:twoCellAnchor>
  <xdr:twoCellAnchor editAs="oneCell">
    <xdr:from>
      <xdr:col>6</xdr:col>
      <xdr:colOff>262466</xdr:colOff>
      <xdr:row>44</xdr:row>
      <xdr:rowOff>84666</xdr:rowOff>
    </xdr:from>
    <xdr:to>
      <xdr:col>8</xdr:col>
      <xdr:colOff>347132</xdr:colOff>
      <xdr:row>46</xdr:row>
      <xdr:rowOff>268624</xdr:rowOff>
    </xdr:to>
    <xdr:pic>
      <xdr:nvPicPr>
        <xdr:cNvPr id="161" name="圖片 160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22" t="15656" r="11111" b="22222"/>
        <a:stretch/>
      </xdr:blipFill>
      <xdr:spPr>
        <a:xfrm>
          <a:off x="2345266" y="11065933"/>
          <a:ext cx="778933" cy="725824"/>
        </a:xfrm>
        <a:prstGeom prst="rect">
          <a:avLst/>
        </a:prstGeom>
      </xdr:spPr>
    </xdr:pic>
    <xdr:clientData/>
  </xdr:twoCellAnchor>
  <xdr:twoCellAnchor editAs="oneCell">
    <xdr:from>
      <xdr:col>31</xdr:col>
      <xdr:colOff>110066</xdr:colOff>
      <xdr:row>35</xdr:row>
      <xdr:rowOff>101600</xdr:rowOff>
    </xdr:from>
    <xdr:to>
      <xdr:col>35</xdr:col>
      <xdr:colOff>262466</xdr:colOff>
      <xdr:row>39</xdr:row>
      <xdr:rowOff>194733</xdr:rowOff>
    </xdr:to>
    <xdr:pic>
      <xdr:nvPicPr>
        <xdr:cNvPr id="162" name="圖片 16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3266" y="8689340"/>
          <a:ext cx="1371600" cy="1068493"/>
        </a:xfrm>
        <a:prstGeom prst="parallelogram">
          <a:avLst/>
        </a:prstGeom>
      </xdr:spPr>
    </xdr:pic>
    <xdr:clientData/>
  </xdr:twoCellAnchor>
  <xdr:twoCellAnchor editAs="oneCell">
    <xdr:from>
      <xdr:col>26</xdr:col>
      <xdr:colOff>253999</xdr:colOff>
      <xdr:row>32</xdr:row>
      <xdr:rowOff>228600</xdr:rowOff>
    </xdr:from>
    <xdr:to>
      <xdr:col>31</xdr:col>
      <xdr:colOff>177799</xdr:colOff>
      <xdr:row>37</xdr:row>
      <xdr:rowOff>130523</xdr:rowOff>
    </xdr:to>
    <xdr:pic>
      <xdr:nvPicPr>
        <xdr:cNvPr id="163" name="圖片 16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199" y="8107680"/>
          <a:ext cx="1447800" cy="1052543"/>
        </a:xfrm>
        <a:prstGeom prst="parallelogram">
          <a:avLst/>
        </a:prstGeom>
      </xdr:spPr>
    </xdr:pic>
    <xdr:clientData/>
  </xdr:twoCellAnchor>
  <xdr:twoCellAnchor editAs="oneCell">
    <xdr:from>
      <xdr:col>30</xdr:col>
      <xdr:colOff>254000</xdr:colOff>
      <xdr:row>36</xdr:row>
      <xdr:rowOff>152398</xdr:rowOff>
    </xdr:from>
    <xdr:to>
      <xdr:col>35</xdr:col>
      <xdr:colOff>194733</xdr:colOff>
      <xdr:row>40</xdr:row>
      <xdr:rowOff>118532</xdr:rowOff>
    </xdr:to>
    <xdr:pic>
      <xdr:nvPicPr>
        <xdr:cNvPr id="164" name="圖片 16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400" y="8915398"/>
          <a:ext cx="1464733" cy="1055794"/>
        </a:xfrm>
        <a:prstGeom prst="parallelogram">
          <a:avLst/>
        </a:prstGeom>
      </xdr:spPr>
    </xdr:pic>
    <xdr:clientData/>
  </xdr:twoCellAnchor>
  <xdr:twoCellAnchor editAs="oneCell">
    <xdr:from>
      <xdr:col>30</xdr:col>
      <xdr:colOff>279404</xdr:colOff>
      <xdr:row>36</xdr:row>
      <xdr:rowOff>51798</xdr:rowOff>
    </xdr:from>
    <xdr:to>
      <xdr:col>36</xdr:col>
      <xdr:colOff>25402</xdr:colOff>
      <xdr:row>40</xdr:row>
      <xdr:rowOff>42331</xdr:rowOff>
    </xdr:to>
    <xdr:pic>
      <xdr:nvPicPr>
        <xdr:cNvPr id="165" name="圖片 164"/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" t="11892" r="16757" b="4324"/>
        <a:stretch/>
      </xdr:blipFill>
      <xdr:spPr>
        <a:xfrm>
          <a:off x="10337804" y="8814798"/>
          <a:ext cx="1574798" cy="1080193"/>
        </a:xfrm>
        <a:prstGeom prst="parallelogram">
          <a:avLst/>
        </a:prstGeom>
      </xdr:spPr>
    </xdr:pic>
    <xdr:clientData/>
  </xdr:twoCellAnchor>
  <xdr:twoCellAnchor>
    <xdr:from>
      <xdr:col>32</xdr:col>
      <xdr:colOff>59266</xdr:colOff>
      <xdr:row>34</xdr:row>
      <xdr:rowOff>67734</xdr:rowOff>
    </xdr:from>
    <xdr:to>
      <xdr:col>36</xdr:col>
      <xdr:colOff>276071</xdr:colOff>
      <xdr:row>38</xdr:row>
      <xdr:rowOff>242491</xdr:rowOff>
    </xdr:to>
    <xdr:sp macro="" textlink="">
      <xdr:nvSpPr>
        <xdr:cNvPr id="166" name="平行四邊形 165"/>
        <xdr:cNvSpPr/>
      </xdr:nvSpPr>
      <xdr:spPr>
        <a:xfrm>
          <a:off x="10727266" y="8480214"/>
          <a:ext cx="1436005" cy="1058677"/>
        </a:xfrm>
        <a:prstGeom prst="parallelogram">
          <a:avLst/>
        </a:prstGeom>
        <a:blipFill dpi="0" rotWithShape="1">
          <a:blip xmlns:r="http://schemas.openxmlformats.org/officeDocument/2006/relationships" r:embed="rId55"/>
          <a:srcRect/>
          <a:stretch>
            <a:fillRect/>
          </a:stretch>
        </a:blip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16</xdr:col>
      <xdr:colOff>1</xdr:colOff>
      <xdr:row>1</xdr:row>
      <xdr:rowOff>9181</xdr:rowOff>
    </xdr:from>
    <xdr:to>
      <xdr:col>19</xdr:col>
      <xdr:colOff>338666</xdr:colOff>
      <xdr:row>8</xdr:row>
      <xdr:rowOff>160867</xdr:rowOff>
    </xdr:to>
    <xdr:pic>
      <xdr:nvPicPr>
        <xdr:cNvPr id="167" name="圖片 166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0" t="-437" r="18856" b="3355"/>
        <a:stretch/>
      </xdr:blipFill>
      <xdr:spPr>
        <a:xfrm>
          <a:off x="5608321" y="237781"/>
          <a:ext cx="1390225" cy="1927146"/>
        </a:xfrm>
        <a:prstGeom prst="rect">
          <a:avLst/>
        </a:prstGeom>
      </xdr:spPr>
    </xdr:pic>
    <xdr:clientData/>
  </xdr:twoCellAnchor>
  <xdr:twoCellAnchor editAs="oneCell">
    <xdr:from>
      <xdr:col>33</xdr:col>
      <xdr:colOff>253999</xdr:colOff>
      <xdr:row>9</xdr:row>
      <xdr:rowOff>8467</xdr:rowOff>
    </xdr:from>
    <xdr:to>
      <xdr:col>38</xdr:col>
      <xdr:colOff>101598</xdr:colOff>
      <xdr:row>16</xdr:row>
      <xdr:rowOff>127000</xdr:rowOff>
    </xdr:to>
    <xdr:pic>
      <xdr:nvPicPr>
        <xdr:cNvPr id="168" name="圖片 167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5" b="13753"/>
        <a:stretch/>
      </xdr:blipFill>
      <xdr:spPr>
        <a:xfrm>
          <a:off x="11226799" y="2187787"/>
          <a:ext cx="1371599" cy="1993053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15</xdr:row>
      <xdr:rowOff>220134</xdr:rowOff>
    </xdr:from>
    <xdr:to>
      <xdr:col>30</xdr:col>
      <xdr:colOff>123701</xdr:colOff>
      <xdr:row>18</xdr:row>
      <xdr:rowOff>8467</xdr:rowOff>
    </xdr:to>
    <xdr:pic>
      <xdr:nvPicPr>
        <xdr:cNvPr id="169" name="圖片 168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9753600" y="3999654"/>
          <a:ext cx="428501" cy="413173"/>
        </a:xfrm>
        <a:prstGeom prst="rect">
          <a:avLst/>
        </a:prstGeom>
      </xdr:spPr>
    </xdr:pic>
    <xdr:clientData/>
  </xdr:twoCellAnchor>
  <xdr:twoCellAnchor editAs="oneCell">
    <xdr:from>
      <xdr:col>14</xdr:col>
      <xdr:colOff>296332</xdr:colOff>
      <xdr:row>13</xdr:row>
      <xdr:rowOff>78509</xdr:rowOff>
    </xdr:from>
    <xdr:to>
      <xdr:col>17</xdr:col>
      <xdr:colOff>33865</xdr:colOff>
      <xdr:row>15</xdr:row>
      <xdr:rowOff>262466</xdr:rowOff>
    </xdr:to>
    <xdr:pic>
      <xdr:nvPicPr>
        <xdr:cNvPr id="170" name="圖片 169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22" t="15656" r="11111" b="22222"/>
        <a:stretch/>
      </xdr:blipFill>
      <xdr:spPr>
        <a:xfrm>
          <a:off x="5203612" y="3309389"/>
          <a:ext cx="789093" cy="732597"/>
        </a:xfrm>
        <a:prstGeom prst="rect">
          <a:avLst/>
        </a:prstGeom>
      </xdr:spPr>
    </xdr:pic>
    <xdr:clientData/>
  </xdr:twoCellAnchor>
  <xdr:twoCellAnchor editAs="oneCell">
    <xdr:from>
      <xdr:col>15</xdr:col>
      <xdr:colOff>110066</xdr:colOff>
      <xdr:row>21</xdr:row>
      <xdr:rowOff>211666</xdr:rowOff>
    </xdr:from>
    <xdr:to>
      <xdr:col>16</xdr:col>
      <xdr:colOff>191434</xdr:colOff>
      <xdr:row>23</xdr:row>
      <xdr:rowOff>84666</xdr:rowOff>
    </xdr:to>
    <xdr:pic>
      <xdr:nvPicPr>
        <xdr:cNvPr id="171" name="圖片 170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5367866" y="5378026"/>
          <a:ext cx="431888" cy="40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287867</xdr:colOff>
      <xdr:row>31</xdr:row>
      <xdr:rowOff>50800</xdr:rowOff>
    </xdr:from>
    <xdr:to>
      <xdr:col>9</xdr:col>
      <xdr:colOff>25400</xdr:colOff>
      <xdr:row>33</xdr:row>
      <xdr:rowOff>234757</xdr:rowOff>
    </xdr:to>
    <xdr:pic>
      <xdr:nvPicPr>
        <xdr:cNvPr id="172" name="圖片 171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22" t="15656" r="11111" b="22222"/>
        <a:stretch/>
      </xdr:blipFill>
      <xdr:spPr>
        <a:xfrm>
          <a:off x="2390987" y="7663180"/>
          <a:ext cx="789093" cy="717357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169333</xdr:colOff>
      <xdr:row>29</xdr:row>
      <xdr:rowOff>143933</xdr:rowOff>
    </xdr:from>
    <xdr:to>
      <xdr:col>4</xdr:col>
      <xdr:colOff>250701</xdr:colOff>
      <xdr:row>31</xdr:row>
      <xdr:rowOff>16932</xdr:rowOff>
    </xdr:to>
    <xdr:pic>
      <xdr:nvPicPr>
        <xdr:cNvPr id="173" name="圖片 172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1220893" y="7222913"/>
          <a:ext cx="431888" cy="406399"/>
        </a:xfrm>
        <a:prstGeom prst="rect">
          <a:avLst/>
        </a:prstGeom>
      </xdr:spPr>
    </xdr:pic>
    <xdr:clientData/>
  </xdr:twoCellAnchor>
  <xdr:twoCellAnchor editAs="oneCell">
    <xdr:from>
      <xdr:col>32</xdr:col>
      <xdr:colOff>59266</xdr:colOff>
      <xdr:row>29</xdr:row>
      <xdr:rowOff>127000</xdr:rowOff>
    </xdr:from>
    <xdr:to>
      <xdr:col>34</xdr:col>
      <xdr:colOff>228599</xdr:colOff>
      <xdr:row>32</xdr:row>
      <xdr:rowOff>40024</xdr:rowOff>
    </xdr:to>
    <xdr:pic>
      <xdr:nvPicPr>
        <xdr:cNvPr id="174" name="圖片 173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22" t="15656" r="11111" b="22222"/>
        <a:stretch/>
      </xdr:blipFill>
      <xdr:spPr>
        <a:xfrm>
          <a:off x="10727266" y="7205980"/>
          <a:ext cx="778933" cy="713124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152402</xdr:colOff>
      <xdr:row>12</xdr:row>
      <xdr:rowOff>245533</xdr:rowOff>
    </xdr:from>
    <xdr:to>
      <xdr:col>16</xdr:col>
      <xdr:colOff>233770</xdr:colOff>
      <xdr:row>14</xdr:row>
      <xdr:rowOff>118533</xdr:rowOff>
    </xdr:to>
    <xdr:pic>
      <xdr:nvPicPr>
        <xdr:cNvPr id="175" name="圖片 174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12847" b="97569" l="24805" r="703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21" t="12732" r="29037" b="5092"/>
        <a:stretch/>
      </xdr:blipFill>
      <xdr:spPr>
        <a:xfrm>
          <a:off x="5410202" y="3202093"/>
          <a:ext cx="431888" cy="421640"/>
        </a:xfrm>
        <a:prstGeom prst="rect">
          <a:avLst/>
        </a:prstGeom>
      </xdr:spPr>
    </xdr:pic>
    <xdr:clientData/>
  </xdr:twoCellAnchor>
  <xdr:twoCellAnchor editAs="oneCell">
    <xdr:from>
      <xdr:col>7</xdr:col>
      <xdr:colOff>270933</xdr:colOff>
      <xdr:row>36</xdr:row>
      <xdr:rowOff>7451</xdr:rowOff>
    </xdr:from>
    <xdr:to>
      <xdr:col>12</xdr:col>
      <xdr:colOff>50800</xdr:colOff>
      <xdr:row>39</xdr:row>
      <xdr:rowOff>280246</xdr:rowOff>
    </xdr:to>
    <xdr:pic>
      <xdr:nvPicPr>
        <xdr:cNvPr id="177" name="圖片 17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573" y="8770451"/>
          <a:ext cx="1532467" cy="1072895"/>
        </a:xfrm>
        <a:prstGeom prst="parallelogram">
          <a:avLst/>
        </a:prstGeom>
      </xdr:spPr>
    </xdr:pic>
    <xdr:clientData/>
  </xdr:twoCellAnchor>
  <xdr:twoCellAnchor editAs="oneCell">
    <xdr:from>
      <xdr:col>3</xdr:col>
      <xdr:colOff>237068</xdr:colOff>
      <xdr:row>36</xdr:row>
      <xdr:rowOff>33867</xdr:rowOff>
    </xdr:from>
    <xdr:to>
      <xdr:col>7</xdr:col>
      <xdr:colOff>338667</xdr:colOff>
      <xdr:row>39</xdr:row>
      <xdr:rowOff>270933</xdr:rowOff>
    </xdr:to>
    <xdr:pic>
      <xdr:nvPicPr>
        <xdr:cNvPr id="179" name="圖片 17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468" y="8873067"/>
          <a:ext cx="1490132" cy="1049866"/>
        </a:xfrm>
        <a:prstGeom prst="parallelogram">
          <a:avLst/>
        </a:prstGeom>
      </xdr:spPr>
    </xdr:pic>
    <xdr:clientData/>
  </xdr:twoCellAnchor>
  <xdr:twoCellAnchor editAs="oneCell">
    <xdr:from>
      <xdr:col>11</xdr:col>
      <xdr:colOff>330200</xdr:colOff>
      <xdr:row>36</xdr:row>
      <xdr:rowOff>16369</xdr:rowOff>
    </xdr:from>
    <xdr:to>
      <xdr:col>16</xdr:col>
      <xdr:colOff>16934</xdr:colOff>
      <xdr:row>39</xdr:row>
      <xdr:rowOff>262467</xdr:rowOff>
    </xdr:to>
    <xdr:pic>
      <xdr:nvPicPr>
        <xdr:cNvPr id="180" name="圖片 179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6832" r="330"/>
        <a:stretch/>
      </xdr:blipFill>
      <xdr:spPr>
        <a:xfrm>
          <a:off x="4148667" y="8855569"/>
          <a:ext cx="1422400" cy="1058898"/>
        </a:xfrm>
        <a:prstGeom prst="parallelogram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339090</xdr:colOff>
      <xdr:row>10</xdr:row>
      <xdr:rowOff>85725</xdr:rowOff>
    </xdr:from>
    <xdr:to>
      <xdr:col>23</xdr:col>
      <xdr:colOff>74338</xdr:colOff>
      <xdr:row>13</xdr:row>
      <xdr:rowOff>66674</xdr:rowOff>
    </xdr:to>
    <xdr:pic>
      <xdr:nvPicPr>
        <xdr:cNvPr id="6" name="Picture 5" descr="技師章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1490" y="3110865"/>
          <a:ext cx="901108" cy="453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230505</xdr:colOff>
      <xdr:row>0</xdr:row>
      <xdr:rowOff>97156</xdr:rowOff>
    </xdr:from>
    <xdr:to>
      <xdr:col>8</xdr:col>
      <xdr:colOff>302895</xdr:colOff>
      <xdr:row>0</xdr:row>
      <xdr:rowOff>1217295</xdr:rowOff>
    </xdr:to>
    <xdr:sp macro="" textlink="">
      <xdr:nvSpPr>
        <xdr:cNvPr id="4" name="WordArt 2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30505" y="97156"/>
          <a:ext cx="3181350" cy="11201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50254"/>
            </a:avLst>
          </a:prstTxWarp>
        </a:bodyPr>
        <a:lstStyle/>
        <a:p>
          <a:pPr algn="l" rtl="0"/>
          <a:r>
            <a:rPr lang="zh-TW" altLang="en-US" sz="3600" b="1" kern="10" cap="none" spc="0">
              <a:ln w="18000">
                <a:solidFill>
                  <a:schemeClr val="tx1"/>
                </a:solidFill>
                <a:prstDash val="solid"/>
                <a:miter lim="800000"/>
              </a:ln>
              <a:solidFill>
                <a:srgbClr val="3366FF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華康儷粗圓" pitchFamily="49" charset="-120"/>
              <a:ea typeface="華康儷粗圓" pitchFamily="49" charset="-120"/>
            </a:rPr>
            <a:t>金大立</a:t>
          </a:r>
          <a:endParaRPr lang="en-US" altLang="zh-TW" sz="3600" b="1" kern="10" cap="none" spc="0">
            <a:ln w="18000">
              <a:solidFill>
                <a:schemeClr val="tx1"/>
              </a:solidFill>
              <a:prstDash val="solid"/>
              <a:miter lim="800000"/>
            </a:ln>
            <a:solidFill>
              <a:srgbClr val="3366FF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華康儷粗圓" pitchFamily="49" charset="-120"/>
            <a:ea typeface="華康儷粗圓" pitchFamily="49" charset="-120"/>
          </a:endParaRPr>
        </a:p>
      </xdr:txBody>
    </xdr:sp>
    <xdr:clientData/>
  </xdr:twoCellAnchor>
  <xdr:twoCellAnchor editAs="oneCell">
    <xdr:from>
      <xdr:col>20</xdr:col>
      <xdr:colOff>266700</xdr:colOff>
      <xdr:row>3</xdr:row>
      <xdr:rowOff>137160</xdr:rowOff>
    </xdr:from>
    <xdr:to>
      <xdr:col>23</xdr:col>
      <xdr:colOff>130037</xdr:colOff>
      <xdr:row>7</xdr:row>
      <xdr:rowOff>45720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1943100"/>
          <a:ext cx="1029197" cy="579120"/>
        </a:xfrm>
        <a:prstGeom prst="rect">
          <a:avLst/>
        </a:prstGeom>
      </xdr:spPr>
    </xdr:pic>
    <xdr:clientData/>
  </xdr:twoCellAnchor>
  <xdr:twoCellAnchor>
    <xdr:from>
      <xdr:col>9</xdr:col>
      <xdr:colOff>99060</xdr:colOff>
      <xdr:row>0</xdr:row>
      <xdr:rowOff>449579</xdr:rowOff>
    </xdr:from>
    <xdr:to>
      <xdr:col>18</xdr:col>
      <xdr:colOff>243840</xdr:colOff>
      <xdr:row>0</xdr:row>
      <xdr:rowOff>998520</xdr:rowOff>
    </xdr:to>
    <xdr:sp macro="" textlink="">
      <xdr:nvSpPr>
        <xdr:cNvPr id="14" name="文字方塊 13"/>
        <xdr:cNvSpPr txBox="1"/>
      </xdr:nvSpPr>
      <xdr:spPr>
        <a:xfrm>
          <a:off x="3596640" y="449579"/>
          <a:ext cx="3642360" cy="548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zh-TW" alt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本菜單餐點使用之豬肉原產地為臺灣</a:t>
          </a:r>
          <a:r>
            <a:rPr lang="zh-TW" altLang="en-US" sz="3200">
              <a:solidFill>
                <a:srgbClr val="FF0000"/>
              </a:solidFill>
            </a:rPr>
            <a:t> </a:t>
          </a:r>
        </a:p>
      </xdr:txBody>
    </xdr:sp>
    <xdr:clientData/>
  </xdr:twoCellAnchor>
  <xdr:twoCellAnchor editAs="oneCell">
    <xdr:from>
      <xdr:col>17</xdr:col>
      <xdr:colOff>150495</xdr:colOff>
      <xdr:row>0</xdr:row>
      <xdr:rowOff>100965</xdr:rowOff>
    </xdr:from>
    <xdr:to>
      <xdr:col>20</xdr:col>
      <xdr:colOff>333375</xdr:colOff>
      <xdr:row>1</xdr:row>
      <xdr:rowOff>87629</xdr:rowOff>
    </xdr:to>
    <xdr:pic>
      <xdr:nvPicPr>
        <xdr:cNvPr id="18" name="圖片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7120" y="100965"/>
          <a:ext cx="1468755" cy="134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318135</xdr:colOff>
      <xdr:row>0</xdr:row>
      <xdr:rowOff>110490</xdr:rowOff>
    </xdr:from>
    <xdr:to>
      <xdr:col>24</xdr:col>
      <xdr:colOff>102869</xdr:colOff>
      <xdr:row>1</xdr:row>
      <xdr:rowOff>103996</xdr:rowOff>
    </xdr:to>
    <xdr:pic>
      <xdr:nvPicPr>
        <xdr:cNvPr id="20" name="圖片 1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635" y="110490"/>
          <a:ext cx="1499234" cy="1355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283;&#20013;3&#26376;(&#20844;&#2925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第1週明細"/>
      <sheetName val="第2週明細"/>
      <sheetName val="第3週明細"/>
      <sheetName val="第4週明細"/>
      <sheetName val="第5週明細"/>
    </sheetNames>
    <sheetDataSet>
      <sheetData sheetId="0" refreshError="1">
        <row r="7">
          <cell r="E7" t="str">
            <v>淺色蔬菜</v>
          </cell>
        </row>
        <row r="34">
          <cell r="E34" t="str">
            <v>深色蔬菜</v>
          </cell>
          <cell r="Q34" t="str">
            <v>深色蔬菜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zoomScale="90" zoomScaleNormal="90" workbookViewId="0">
      <selection activeCell="M3" sqref="M3:P3"/>
    </sheetView>
  </sheetViews>
  <sheetFormatPr defaultColWidth="4.44140625" defaultRowHeight="15.75" customHeight="1"/>
  <cols>
    <col min="1" max="20" width="5.109375" style="140" customWidth="1"/>
    <col min="21" max="26" width="4.44140625" style="121" customWidth="1"/>
    <col min="27" max="16384" width="4.44140625" style="121"/>
  </cols>
  <sheetData>
    <row r="1" spans="1:20" ht="18" customHeight="1">
      <c r="A1" s="119"/>
      <c r="B1" s="120"/>
      <c r="C1" s="120"/>
      <c r="D1" s="120"/>
      <c r="E1" s="181"/>
      <c r="F1" s="182"/>
      <c r="G1" s="182"/>
      <c r="H1" s="183"/>
      <c r="I1" s="181"/>
      <c r="J1" s="182"/>
      <c r="K1" s="182"/>
      <c r="L1" s="183"/>
      <c r="M1" s="181" t="s">
        <v>442</v>
      </c>
      <c r="N1" s="182"/>
      <c r="O1" s="182"/>
      <c r="P1" s="183"/>
      <c r="Q1" s="181" t="s">
        <v>443</v>
      </c>
      <c r="R1" s="182"/>
      <c r="S1" s="182"/>
      <c r="T1" s="183"/>
    </row>
    <row r="2" spans="1:20" ht="21" customHeight="1">
      <c r="A2" s="122"/>
      <c r="B2" s="123"/>
      <c r="C2" s="123"/>
      <c r="D2" s="123"/>
      <c r="E2" s="249"/>
      <c r="F2" s="250"/>
      <c r="G2" s="250"/>
      <c r="H2" s="251"/>
      <c r="I2" s="252"/>
      <c r="J2" s="253"/>
      <c r="K2" s="253"/>
      <c r="L2" s="254"/>
      <c r="M2" s="145" t="s">
        <v>35</v>
      </c>
      <c r="N2" s="146"/>
      <c r="O2" s="146"/>
      <c r="P2" s="147"/>
      <c r="Q2" s="145"/>
      <c r="R2" s="146"/>
      <c r="S2" s="146"/>
      <c r="T2" s="147"/>
    </row>
    <row r="3" spans="1:20" ht="21" customHeight="1">
      <c r="A3" s="122"/>
      <c r="B3" s="123"/>
      <c r="C3" s="123"/>
      <c r="D3" s="123"/>
      <c r="E3" s="154"/>
      <c r="F3" s="155"/>
      <c r="G3" s="155"/>
      <c r="H3" s="156"/>
      <c r="I3" s="235"/>
      <c r="J3" s="244"/>
      <c r="K3" s="244"/>
      <c r="L3" s="245"/>
      <c r="M3" s="145" t="s">
        <v>543</v>
      </c>
      <c r="N3" s="146"/>
      <c r="O3" s="146"/>
      <c r="P3" s="147"/>
      <c r="Q3" s="246"/>
      <c r="R3" s="247"/>
      <c r="S3" s="247"/>
      <c r="T3" s="248"/>
    </row>
    <row r="4" spans="1:20" s="124" customFormat="1" ht="21" customHeight="1">
      <c r="A4" s="122"/>
      <c r="B4" s="123"/>
      <c r="C4" s="123"/>
      <c r="D4" s="123"/>
      <c r="E4" s="154"/>
      <c r="F4" s="155"/>
      <c r="G4" s="155"/>
      <c r="H4" s="156"/>
      <c r="I4" s="154"/>
      <c r="J4" s="155"/>
      <c r="K4" s="155"/>
      <c r="L4" s="156"/>
      <c r="M4" s="235" t="s">
        <v>445</v>
      </c>
      <c r="N4" s="244"/>
      <c r="O4" s="244"/>
      <c r="P4" s="245"/>
      <c r="Q4" s="154"/>
      <c r="R4" s="155"/>
      <c r="S4" s="155"/>
      <c r="T4" s="156"/>
    </row>
    <row r="5" spans="1:20" s="124" customFormat="1" ht="21" customHeight="1">
      <c r="A5" s="122"/>
      <c r="B5" s="123"/>
      <c r="C5" s="123"/>
      <c r="D5" s="123"/>
      <c r="E5" s="154"/>
      <c r="F5" s="155"/>
      <c r="G5" s="155"/>
      <c r="H5" s="156"/>
      <c r="I5" s="154"/>
      <c r="J5" s="155"/>
      <c r="K5" s="155"/>
      <c r="L5" s="156"/>
      <c r="M5" s="154" t="s">
        <v>446</v>
      </c>
      <c r="N5" s="155"/>
      <c r="O5" s="155"/>
      <c r="P5" s="156"/>
      <c r="Q5" s="154"/>
      <c r="R5" s="155"/>
      <c r="S5" s="155"/>
      <c r="T5" s="156"/>
    </row>
    <row r="6" spans="1:20" s="125" customFormat="1" ht="21" customHeight="1">
      <c r="A6" s="122"/>
      <c r="B6" s="123"/>
      <c r="C6" s="123"/>
      <c r="D6" s="123"/>
      <c r="E6" s="145"/>
      <c r="F6" s="146"/>
      <c r="G6" s="146"/>
      <c r="H6" s="147"/>
      <c r="I6" s="241"/>
      <c r="J6" s="242"/>
      <c r="K6" s="242"/>
      <c r="L6" s="243"/>
      <c r="M6" s="145" t="s">
        <v>37</v>
      </c>
      <c r="N6" s="146"/>
      <c r="O6" s="146"/>
      <c r="P6" s="147"/>
      <c r="Q6" s="145"/>
      <c r="R6" s="146"/>
      <c r="S6" s="146"/>
      <c r="T6" s="147"/>
    </row>
    <row r="7" spans="1:20" s="124" customFormat="1" ht="21" customHeight="1">
      <c r="A7" s="122"/>
      <c r="B7" s="123"/>
      <c r="C7" s="123"/>
      <c r="D7" s="123"/>
      <c r="E7" s="148"/>
      <c r="F7" s="149"/>
      <c r="G7" s="149"/>
      <c r="H7" s="150"/>
      <c r="I7" s="238"/>
      <c r="J7" s="239"/>
      <c r="K7" s="239"/>
      <c r="L7" s="240"/>
      <c r="M7" s="187" t="s">
        <v>447</v>
      </c>
      <c r="N7" s="188"/>
      <c r="O7" s="188"/>
      <c r="P7" s="189"/>
      <c r="Q7" s="187"/>
      <c r="R7" s="188"/>
      <c r="S7" s="188"/>
      <c r="T7" s="189"/>
    </row>
    <row r="8" spans="1:20" s="130" customFormat="1" ht="13.95" customHeight="1">
      <c r="A8" s="122"/>
      <c r="B8" s="123"/>
      <c r="C8" s="123"/>
      <c r="D8" s="123"/>
      <c r="E8" s="126"/>
      <c r="F8" s="127"/>
      <c r="G8" s="127"/>
      <c r="H8" s="128"/>
      <c r="I8" s="129"/>
      <c r="J8" s="127"/>
      <c r="K8" s="127"/>
      <c r="L8" s="128"/>
      <c r="M8" s="126" t="s">
        <v>448</v>
      </c>
      <c r="N8" s="127">
        <v>808.6</v>
      </c>
      <c r="O8" s="127" t="s">
        <v>449</v>
      </c>
      <c r="P8" s="128">
        <v>27</v>
      </c>
      <c r="Q8" s="126"/>
      <c r="R8" s="127"/>
      <c r="S8" s="127"/>
      <c r="T8" s="128"/>
    </row>
    <row r="9" spans="1:20" s="130" customFormat="1" ht="13.95" customHeight="1" thickBot="1">
      <c r="A9" s="131"/>
      <c r="B9" s="132"/>
      <c r="C9" s="132"/>
      <c r="D9" s="132"/>
      <c r="E9" s="133"/>
      <c r="F9" s="134"/>
      <c r="G9" s="134"/>
      <c r="H9" s="135"/>
      <c r="I9" s="136"/>
      <c r="J9" s="134"/>
      <c r="K9" s="134"/>
      <c r="L9" s="135"/>
      <c r="M9" s="133" t="s">
        <v>450</v>
      </c>
      <c r="N9" s="134">
        <v>107.5</v>
      </c>
      <c r="O9" s="134" t="s">
        <v>451</v>
      </c>
      <c r="P9" s="135">
        <v>33.9</v>
      </c>
      <c r="Q9" s="133"/>
      <c r="R9" s="134"/>
      <c r="S9" s="134"/>
      <c r="T9" s="135"/>
    </row>
    <row r="10" spans="1:20" ht="18" customHeight="1">
      <c r="A10" s="181" t="s">
        <v>452</v>
      </c>
      <c r="B10" s="182"/>
      <c r="C10" s="182"/>
      <c r="D10" s="183"/>
      <c r="E10" s="181" t="s">
        <v>453</v>
      </c>
      <c r="F10" s="182"/>
      <c r="G10" s="182"/>
      <c r="H10" s="183"/>
      <c r="I10" s="181" t="s">
        <v>454</v>
      </c>
      <c r="J10" s="182"/>
      <c r="K10" s="182"/>
      <c r="L10" s="183"/>
      <c r="M10" s="181" t="s">
        <v>455</v>
      </c>
      <c r="N10" s="182"/>
      <c r="O10" s="182"/>
      <c r="P10" s="183"/>
      <c r="Q10" s="181" t="s">
        <v>456</v>
      </c>
      <c r="R10" s="182"/>
      <c r="S10" s="182"/>
      <c r="T10" s="183"/>
    </row>
    <row r="11" spans="1:20" ht="21.6" customHeight="1">
      <c r="A11" s="214"/>
      <c r="B11" s="215"/>
      <c r="C11" s="215"/>
      <c r="D11" s="216"/>
      <c r="E11" s="145" t="s">
        <v>457</v>
      </c>
      <c r="F11" s="146"/>
      <c r="G11" s="146"/>
      <c r="H11" s="147"/>
      <c r="I11" s="232" t="s">
        <v>458</v>
      </c>
      <c r="J11" s="233"/>
      <c r="K11" s="233"/>
      <c r="L11" s="234"/>
      <c r="M11" s="214" t="s">
        <v>459</v>
      </c>
      <c r="N11" s="215"/>
      <c r="O11" s="215"/>
      <c r="P11" s="216"/>
      <c r="Q11" s="214" t="s">
        <v>35</v>
      </c>
      <c r="R11" s="215"/>
      <c r="S11" s="215"/>
      <c r="T11" s="216"/>
    </row>
    <row r="12" spans="1:20" ht="21.6" customHeight="1">
      <c r="A12" s="145"/>
      <c r="B12" s="146"/>
      <c r="C12" s="146"/>
      <c r="D12" s="147"/>
      <c r="E12" s="145" t="s">
        <v>460</v>
      </c>
      <c r="F12" s="146"/>
      <c r="G12" s="146"/>
      <c r="H12" s="147"/>
      <c r="I12" s="235" t="s">
        <v>461</v>
      </c>
      <c r="J12" s="236"/>
      <c r="K12" s="236"/>
      <c r="L12" s="237"/>
      <c r="M12" s="145" t="s">
        <v>462</v>
      </c>
      <c r="N12" s="146"/>
      <c r="O12" s="146"/>
      <c r="P12" s="147"/>
      <c r="Q12" s="145" t="s">
        <v>463</v>
      </c>
      <c r="R12" s="146"/>
      <c r="S12" s="146"/>
      <c r="T12" s="147"/>
    </row>
    <row r="13" spans="1:20" ht="21.6" customHeight="1">
      <c r="A13" s="145"/>
      <c r="B13" s="146"/>
      <c r="C13" s="146"/>
      <c r="D13" s="147"/>
      <c r="E13" s="145" t="s">
        <v>464</v>
      </c>
      <c r="F13" s="146"/>
      <c r="G13" s="146"/>
      <c r="H13" s="147"/>
      <c r="I13" s="223" t="s">
        <v>544</v>
      </c>
      <c r="J13" s="224"/>
      <c r="K13" s="224"/>
      <c r="L13" s="225"/>
      <c r="M13" s="202" t="s">
        <v>465</v>
      </c>
      <c r="N13" s="203"/>
      <c r="O13" s="203"/>
      <c r="P13" s="204"/>
      <c r="Q13" s="145" t="s">
        <v>466</v>
      </c>
      <c r="R13" s="146"/>
      <c r="S13" s="146"/>
      <c r="T13" s="147"/>
    </row>
    <row r="14" spans="1:20" ht="21.6" customHeight="1">
      <c r="A14" s="226"/>
      <c r="B14" s="227"/>
      <c r="C14" s="227"/>
      <c r="D14" s="228"/>
      <c r="E14" s="229" t="s">
        <v>467</v>
      </c>
      <c r="F14" s="230"/>
      <c r="G14" s="230"/>
      <c r="H14" s="231"/>
      <c r="I14" s="154" t="s">
        <v>468</v>
      </c>
      <c r="J14" s="155"/>
      <c r="K14" s="155"/>
      <c r="L14" s="156"/>
      <c r="M14" s="145" t="s">
        <v>469</v>
      </c>
      <c r="N14" s="146"/>
      <c r="O14" s="146"/>
      <c r="P14" s="147"/>
      <c r="Q14" s="196" t="s">
        <v>470</v>
      </c>
      <c r="R14" s="197"/>
      <c r="S14" s="197"/>
      <c r="T14" s="198"/>
    </row>
    <row r="15" spans="1:20" ht="21.6" customHeight="1">
      <c r="A15" s="145"/>
      <c r="B15" s="146"/>
      <c r="C15" s="146"/>
      <c r="D15" s="147"/>
      <c r="E15" s="145" t="s">
        <v>471</v>
      </c>
      <c r="F15" s="146"/>
      <c r="G15" s="146"/>
      <c r="H15" s="147"/>
      <c r="I15" s="145" t="s">
        <v>37</v>
      </c>
      <c r="J15" s="146"/>
      <c r="K15" s="146"/>
      <c r="L15" s="147"/>
      <c r="M15" s="145" t="s">
        <v>37</v>
      </c>
      <c r="N15" s="146"/>
      <c r="O15" s="146"/>
      <c r="P15" s="147"/>
      <c r="Q15" s="145" t="s">
        <v>37</v>
      </c>
      <c r="R15" s="146"/>
      <c r="S15" s="146"/>
      <c r="T15" s="147"/>
    </row>
    <row r="16" spans="1:20" ht="21.6" customHeight="1">
      <c r="A16" s="187"/>
      <c r="B16" s="188"/>
      <c r="C16" s="188"/>
      <c r="D16" s="189"/>
      <c r="E16" s="220" t="s">
        <v>557</v>
      </c>
      <c r="F16" s="221"/>
      <c r="G16" s="221"/>
      <c r="H16" s="222"/>
      <c r="I16" s="187" t="s">
        <v>473</v>
      </c>
      <c r="J16" s="188"/>
      <c r="K16" s="188"/>
      <c r="L16" s="189"/>
      <c r="M16" s="148" t="s">
        <v>474</v>
      </c>
      <c r="N16" s="149"/>
      <c r="O16" s="149"/>
      <c r="P16" s="150"/>
      <c r="Q16" s="151" t="s">
        <v>475</v>
      </c>
      <c r="R16" s="152"/>
      <c r="S16" s="152"/>
      <c r="T16" s="153"/>
    </row>
    <row r="17" spans="1:20" ht="13.95" customHeight="1">
      <c r="A17" s="126"/>
      <c r="B17" s="127"/>
      <c r="C17" s="127"/>
      <c r="D17" s="128"/>
      <c r="E17" s="126" t="s">
        <v>448</v>
      </c>
      <c r="F17" s="127">
        <v>783.3</v>
      </c>
      <c r="G17" s="127" t="s">
        <v>449</v>
      </c>
      <c r="H17" s="128">
        <v>26.5</v>
      </c>
      <c r="I17" s="129" t="s">
        <v>448</v>
      </c>
      <c r="J17" s="127">
        <v>774</v>
      </c>
      <c r="K17" s="127" t="s">
        <v>449</v>
      </c>
      <c r="L17" s="128">
        <v>24</v>
      </c>
      <c r="M17" s="129" t="s">
        <v>448</v>
      </c>
      <c r="N17" s="127">
        <v>800.90000000000009</v>
      </c>
      <c r="O17" s="127" t="s">
        <v>449</v>
      </c>
      <c r="P17" s="128">
        <v>28.5</v>
      </c>
      <c r="Q17" s="129" t="s">
        <v>448</v>
      </c>
      <c r="R17" s="127">
        <v>795.5</v>
      </c>
      <c r="S17" s="127" t="s">
        <v>449</v>
      </c>
      <c r="T17" s="128">
        <v>25.5</v>
      </c>
    </row>
    <row r="18" spans="1:20" ht="13.95" customHeight="1" thickBot="1">
      <c r="A18" s="133"/>
      <c r="B18" s="134"/>
      <c r="C18" s="134"/>
      <c r="D18" s="135"/>
      <c r="E18" s="133" t="s">
        <v>450</v>
      </c>
      <c r="F18" s="134">
        <v>104</v>
      </c>
      <c r="G18" s="134" t="s">
        <v>451</v>
      </c>
      <c r="H18" s="135">
        <v>32.200000000000003</v>
      </c>
      <c r="I18" s="136" t="s">
        <v>450</v>
      </c>
      <c r="J18" s="134">
        <v>109.5</v>
      </c>
      <c r="K18" s="134" t="s">
        <v>451</v>
      </c>
      <c r="L18" s="135">
        <v>29.999999999999996</v>
      </c>
      <c r="M18" s="136" t="s">
        <v>450</v>
      </c>
      <c r="N18" s="134">
        <v>101</v>
      </c>
      <c r="O18" s="134" t="s">
        <v>451</v>
      </c>
      <c r="P18" s="135">
        <v>35.100000000000009</v>
      </c>
      <c r="Q18" s="136" t="s">
        <v>450</v>
      </c>
      <c r="R18" s="134">
        <v>109.5</v>
      </c>
      <c r="S18" s="134" t="s">
        <v>451</v>
      </c>
      <c r="T18" s="135">
        <v>32</v>
      </c>
    </row>
    <row r="19" spans="1:20" ht="18" customHeight="1">
      <c r="A19" s="181" t="s">
        <v>476</v>
      </c>
      <c r="B19" s="182"/>
      <c r="C19" s="182"/>
      <c r="D19" s="183"/>
      <c r="E19" s="181" t="s">
        <v>477</v>
      </c>
      <c r="F19" s="182"/>
      <c r="G19" s="182"/>
      <c r="H19" s="183"/>
      <c r="I19" s="181" t="s">
        <v>478</v>
      </c>
      <c r="J19" s="182"/>
      <c r="K19" s="182"/>
      <c r="L19" s="183"/>
      <c r="M19" s="181" t="s">
        <v>479</v>
      </c>
      <c r="N19" s="182"/>
      <c r="O19" s="182"/>
      <c r="P19" s="183"/>
      <c r="Q19" s="181" t="s">
        <v>480</v>
      </c>
      <c r="R19" s="182"/>
      <c r="S19" s="182"/>
      <c r="T19" s="183"/>
    </row>
    <row r="20" spans="1:20" ht="21" customHeight="1">
      <c r="A20" s="214" t="s">
        <v>35</v>
      </c>
      <c r="B20" s="215"/>
      <c r="C20" s="215"/>
      <c r="D20" s="216"/>
      <c r="E20" s="214" t="s">
        <v>481</v>
      </c>
      <c r="F20" s="215"/>
      <c r="G20" s="215"/>
      <c r="H20" s="216"/>
      <c r="I20" s="217" t="s">
        <v>545</v>
      </c>
      <c r="J20" s="218"/>
      <c r="K20" s="218"/>
      <c r="L20" s="219"/>
      <c r="M20" s="145" t="s">
        <v>482</v>
      </c>
      <c r="N20" s="146"/>
      <c r="O20" s="146"/>
      <c r="P20" s="147"/>
      <c r="Q20" s="145" t="s">
        <v>35</v>
      </c>
      <c r="R20" s="146"/>
      <c r="S20" s="146"/>
      <c r="T20" s="147"/>
    </row>
    <row r="21" spans="1:20" ht="21" customHeight="1">
      <c r="A21" s="145" t="s">
        <v>483</v>
      </c>
      <c r="B21" s="146"/>
      <c r="C21" s="146"/>
      <c r="D21" s="147"/>
      <c r="E21" s="145" t="s">
        <v>484</v>
      </c>
      <c r="F21" s="146"/>
      <c r="G21" s="146"/>
      <c r="H21" s="147"/>
      <c r="I21" s="211" t="s">
        <v>546</v>
      </c>
      <c r="J21" s="212"/>
      <c r="K21" s="212"/>
      <c r="L21" s="213"/>
      <c r="M21" s="202" t="s">
        <v>485</v>
      </c>
      <c r="N21" s="203"/>
      <c r="O21" s="203"/>
      <c r="P21" s="204"/>
      <c r="Q21" s="145" t="s">
        <v>486</v>
      </c>
      <c r="R21" s="146"/>
      <c r="S21" s="146"/>
      <c r="T21" s="147"/>
    </row>
    <row r="22" spans="1:20" s="124" customFormat="1" ht="21" customHeight="1">
      <c r="A22" s="145" t="s">
        <v>487</v>
      </c>
      <c r="B22" s="146"/>
      <c r="C22" s="146"/>
      <c r="D22" s="147"/>
      <c r="E22" s="145" t="s">
        <v>488</v>
      </c>
      <c r="F22" s="146"/>
      <c r="G22" s="146"/>
      <c r="H22" s="147"/>
      <c r="I22" s="145" t="s">
        <v>547</v>
      </c>
      <c r="J22" s="146"/>
      <c r="K22" s="146"/>
      <c r="L22" s="147"/>
      <c r="M22" s="145" t="s">
        <v>489</v>
      </c>
      <c r="N22" s="146"/>
      <c r="O22" s="146"/>
      <c r="P22" s="147"/>
      <c r="Q22" s="145" t="s">
        <v>490</v>
      </c>
      <c r="R22" s="146"/>
      <c r="S22" s="146"/>
      <c r="T22" s="147"/>
    </row>
    <row r="23" spans="1:20" s="124" customFormat="1" ht="21" customHeight="1">
      <c r="A23" s="205" t="s">
        <v>556</v>
      </c>
      <c r="B23" s="206"/>
      <c r="C23" s="206"/>
      <c r="D23" s="207"/>
      <c r="E23" s="205" t="s">
        <v>555</v>
      </c>
      <c r="F23" s="206"/>
      <c r="G23" s="206"/>
      <c r="H23" s="207"/>
      <c r="I23" s="208" t="s">
        <v>548</v>
      </c>
      <c r="J23" s="209"/>
      <c r="K23" s="209"/>
      <c r="L23" s="210"/>
      <c r="M23" s="205" t="s">
        <v>554</v>
      </c>
      <c r="N23" s="206"/>
      <c r="O23" s="206"/>
      <c r="P23" s="207"/>
      <c r="Q23" s="145" t="s">
        <v>491</v>
      </c>
      <c r="R23" s="146"/>
      <c r="S23" s="146"/>
      <c r="T23" s="147"/>
    </row>
    <row r="24" spans="1:20" s="125" customFormat="1" ht="21" customHeight="1">
      <c r="A24" s="145" t="s">
        <v>37</v>
      </c>
      <c r="B24" s="146"/>
      <c r="C24" s="146"/>
      <c r="D24" s="147"/>
      <c r="E24" s="145" t="s">
        <v>37</v>
      </c>
      <c r="F24" s="146"/>
      <c r="G24" s="146"/>
      <c r="H24" s="147"/>
      <c r="I24" s="145" t="s">
        <v>37</v>
      </c>
      <c r="J24" s="146"/>
      <c r="K24" s="146"/>
      <c r="L24" s="147"/>
      <c r="M24" s="145" t="s">
        <v>37</v>
      </c>
      <c r="N24" s="146"/>
      <c r="O24" s="146"/>
      <c r="P24" s="147"/>
      <c r="Q24" s="145" t="s">
        <v>471</v>
      </c>
      <c r="R24" s="146"/>
      <c r="S24" s="146"/>
      <c r="T24" s="147"/>
    </row>
    <row r="25" spans="1:20" s="124" customFormat="1" ht="21" customHeight="1">
      <c r="A25" s="187" t="s">
        <v>492</v>
      </c>
      <c r="B25" s="188"/>
      <c r="C25" s="188"/>
      <c r="D25" s="189"/>
      <c r="E25" s="151" t="s">
        <v>493</v>
      </c>
      <c r="F25" s="152"/>
      <c r="G25" s="152"/>
      <c r="H25" s="153"/>
      <c r="I25" s="187" t="s">
        <v>472</v>
      </c>
      <c r="J25" s="188"/>
      <c r="K25" s="188"/>
      <c r="L25" s="189"/>
      <c r="M25" s="187" t="s">
        <v>494</v>
      </c>
      <c r="N25" s="188"/>
      <c r="O25" s="188"/>
      <c r="P25" s="189"/>
      <c r="Q25" s="145" t="s">
        <v>495</v>
      </c>
      <c r="R25" s="146"/>
      <c r="S25" s="146"/>
      <c r="T25" s="147"/>
    </row>
    <row r="26" spans="1:20" s="130" customFormat="1" ht="13.95" customHeight="1">
      <c r="A26" s="126" t="s">
        <v>448</v>
      </c>
      <c r="B26" s="127">
        <v>781.3</v>
      </c>
      <c r="C26" s="127" t="s">
        <v>449</v>
      </c>
      <c r="D26" s="128">
        <v>24.5</v>
      </c>
      <c r="E26" s="126" t="s">
        <v>448</v>
      </c>
      <c r="F26" s="127">
        <v>850.3</v>
      </c>
      <c r="G26" s="127" t="s">
        <v>449</v>
      </c>
      <c r="H26" s="128">
        <v>29.5</v>
      </c>
      <c r="I26" s="129" t="s">
        <v>448</v>
      </c>
      <c r="J26" s="127">
        <v>828.8</v>
      </c>
      <c r="K26" s="127" t="s">
        <v>449</v>
      </c>
      <c r="L26" s="128">
        <v>28</v>
      </c>
      <c r="M26" s="126" t="s">
        <v>448</v>
      </c>
      <c r="N26" s="127">
        <v>754.5</v>
      </c>
      <c r="O26" s="127" t="s">
        <v>449</v>
      </c>
      <c r="P26" s="128">
        <v>24.5</v>
      </c>
      <c r="Q26" s="129" t="s">
        <v>448</v>
      </c>
      <c r="R26" s="127">
        <v>810.2</v>
      </c>
      <c r="S26" s="127" t="s">
        <v>449</v>
      </c>
      <c r="T26" s="128">
        <v>25</v>
      </c>
    </row>
    <row r="27" spans="1:20" s="130" customFormat="1" ht="13.95" customHeight="1" thickBot="1">
      <c r="A27" s="133" t="s">
        <v>450</v>
      </c>
      <c r="B27" s="134">
        <v>109.5</v>
      </c>
      <c r="C27" s="134" t="s">
        <v>451</v>
      </c>
      <c r="D27" s="135">
        <v>30.7</v>
      </c>
      <c r="E27" s="133" t="s">
        <v>450</v>
      </c>
      <c r="F27" s="134">
        <v>108.5</v>
      </c>
      <c r="G27" s="134" t="s">
        <v>451</v>
      </c>
      <c r="H27" s="135">
        <v>37.699999999999996</v>
      </c>
      <c r="I27" s="136" t="s">
        <v>450</v>
      </c>
      <c r="J27" s="134">
        <v>110.5</v>
      </c>
      <c r="K27" s="134" t="s">
        <v>451</v>
      </c>
      <c r="L27" s="135">
        <v>33.699999999999996</v>
      </c>
      <c r="M27" s="133" t="s">
        <v>450</v>
      </c>
      <c r="N27" s="134">
        <v>103.5</v>
      </c>
      <c r="O27" s="134" t="s">
        <v>451</v>
      </c>
      <c r="P27" s="135">
        <v>30</v>
      </c>
      <c r="Q27" s="136" t="s">
        <v>450</v>
      </c>
      <c r="R27" s="134">
        <v>115</v>
      </c>
      <c r="S27" s="134" t="s">
        <v>451</v>
      </c>
      <c r="T27" s="135">
        <v>31.3</v>
      </c>
    </row>
    <row r="28" spans="1:20" ht="18" customHeight="1">
      <c r="A28" s="181" t="s">
        <v>496</v>
      </c>
      <c r="B28" s="182"/>
      <c r="C28" s="182"/>
      <c r="D28" s="183"/>
      <c r="E28" s="181" t="s">
        <v>497</v>
      </c>
      <c r="F28" s="182"/>
      <c r="G28" s="182"/>
      <c r="H28" s="183"/>
      <c r="I28" s="181" t="s">
        <v>498</v>
      </c>
      <c r="J28" s="182"/>
      <c r="K28" s="182"/>
      <c r="L28" s="183"/>
      <c r="M28" s="181" t="s">
        <v>499</v>
      </c>
      <c r="N28" s="182"/>
      <c r="O28" s="182"/>
      <c r="P28" s="183"/>
      <c r="Q28" s="181" t="s">
        <v>500</v>
      </c>
      <c r="R28" s="182"/>
      <c r="S28" s="182"/>
      <c r="T28" s="183"/>
    </row>
    <row r="29" spans="1:20" ht="21" customHeight="1">
      <c r="A29" s="145" t="s">
        <v>35</v>
      </c>
      <c r="B29" s="146"/>
      <c r="C29" s="146"/>
      <c r="D29" s="147"/>
      <c r="E29" s="154" t="s">
        <v>501</v>
      </c>
      <c r="F29" s="155"/>
      <c r="G29" s="155"/>
      <c r="H29" s="156"/>
      <c r="I29" s="199" t="s">
        <v>502</v>
      </c>
      <c r="J29" s="200"/>
      <c r="K29" s="200"/>
      <c r="L29" s="201"/>
      <c r="M29" s="145" t="s">
        <v>503</v>
      </c>
      <c r="N29" s="146"/>
      <c r="O29" s="146"/>
      <c r="P29" s="147"/>
      <c r="Q29" s="145" t="s">
        <v>35</v>
      </c>
      <c r="R29" s="146"/>
      <c r="S29" s="146"/>
      <c r="T29" s="147"/>
    </row>
    <row r="30" spans="1:20" ht="21" customHeight="1">
      <c r="A30" s="166" t="s">
        <v>549</v>
      </c>
      <c r="B30" s="167"/>
      <c r="C30" s="167"/>
      <c r="D30" s="168"/>
      <c r="E30" s="157" t="s">
        <v>504</v>
      </c>
      <c r="F30" s="158"/>
      <c r="G30" s="158"/>
      <c r="H30" s="159"/>
      <c r="I30" s="169" t="s">
        <v>444</v>
      </c>
      <c r="J30" s="170"/>
      <c r="K30" s="170"/>
      <c r="L30" s="171"/>
      <c r="M30" s="202" t="s">
        <v>505</v>
      </c>
      <c r="N30" s="203"/>
      <c r="O30" s="203"/>
      <c r="P30" s="204"/>
      <c r="Q30" s="145" t="s">
        <v>506</v>
      </c>
      <c r="R30" s="146"/>
      <c r="S30" s="146"/>
      <c r="T30" s="147"/>
    </row>
    <row r="31" spans="1:20" ht="21" customHeight="1">
      <c r="A31" s="145" t="s">
        <v>507</v>
      </c>
      <c r="B31" s="146"/>
      <c r="C31" s="146"/>
      <c r="D31" s="147"/>
      <c r="E31" s="154" t="s">
        <v>508</v>
      </c>
      <c r="F31" s="155"/>
      <c r="G31" s="155"/>
      <c r="H31" s="156"/>
      <c r="I31" s="190" t="s">
        <v>509</v>
      </c>
      <c r="J31" s="191"/>
      <c r="K31" s="191"/>
      <c r="L31" s="192"/>
      <c r="M31" s="145" t="s">
        <v>510</v>
      </c>
      <c r="N31" s="146"/>
      <c r="O31" s="146"/>
      <c r="P31" s="147"/>
      <c r="Q31" s="145" t="s">
        <v>511</v>
      </c>
      <c r="R31" s="146"/>
      <c r="S31" s="146"/>
      <c r="T31" s="147"/>
    </row>
    <row r="32" spans="1:20" ht="21" customHeight="1">
      <c r="A32" s="193" t="s">
        <v>512</v>
      </c>
      <c r="B32" s="194"/>
      <c r="C32" s="194"/>
      <c r="D32" s="195"/>
      <c r="E32" s="145" t="s">
        <v>513</v>
      </c>
      <c r="F32" s="146"/>
      <c r="G32" s="146"/>
      <c r="H32" s="147"/>
      <c r="I32" s="145" t="s">
        <v>514</v>
      </c>
      <c r="J32" s="146"/>
      <c r="K32" s="146"/>
      <c r="L32" s="147"/>
      <c r="M32" s="196" t="s">
        <v>515</v>
      </c>
      <c r="N32" s="197"/>
      <c r="O32" s="197"/>
      <c r="P32" s="198"/>
      <c r="Q32" s="145" t="s">
        <v>516</v>
      </c>
      <c r="R32" s="146"/>
      <c r="S32" s="146"/>
      <c r="T32" s="147"/>
    </row>
    <row r="33" spans="1:29" s="125" customFormat="1" ht="21" customHeight="1">
      <c r="A33" s="145" t="s">
        <v>471</v>
      </c>
      <c r="B33" s="146"/>
      <c r="C33" s="146"/>
      <c r="D33" s="147"/>
      <c r="E33" s="145" t="s">
        <v>37</v>
      </c>
      <c r="F33" s="146"/>
      <c r="G33" s="146"/>
      <c r="H33" s="147"/>
      <c r="I33" s="145" t="s">
        <v>37</v>
      </c>
      <c r="J33" s="146"/>
      <c r="K33" s="146"/>
      <c r="L33" s="147"/>
      <c r="M33" s="145" t="s">
        <v>37</v>
      </c>
      <c r="N33" s="146"/>
      <c r="O33" s="146"/>
      <c r="P33" s="147"/>
      <c r="Q33" s="145" t="s">
        <v>37</v>
      </c>
      <c r="R33" s="146"/>
      <c r="S33" s="146"/>
      <c r="T33" s="147"/>
    </row>
    <row r="34" spans="1:29" ht="21" customHeight="1">
      <c r="A34" s="151" t="s">
        <v>517</v>
      </c>
      <c r="B34" s="152"/>
      <c r="C34" s="152"/>
      <c r="D34" s="153"/>
      <c r="E34" s="184" t="s">
        <v>550</v>
      </c>
      <c r="F34" s="185"/>
      <c r="G34" s="185"/>
      <c r="H34" s="186"/>
      <c r="I34" s="187" t="s">
        <v>519</v>
      </c>
      <c r="J34" s="188"/>
      <c r="K34" s="188"/>
      <c r="L34" s="189"/>
      <c r="M34" s="187" t="s">
        <v>520</v>
      </c>
      <c r="N34" s="188"/>
      <c r="O34" s="188"/>
      <c r="P34" s="189"/>
      <c r="Q34" s="145" t="s">
        <v>473</v>
      </c>
      <c r="R34" s="146"/>
      <c r="S34" s="146"/>
      <c r="T34" s="147"/>
    </row>
    <row r="35" spans="1:29" s="130" customFormat="1" ht="13.95" customHeight="1">
      <c r="A35" s="126" t="s">
        <v>448</v>
      </c>
      <c r="B35" s="127">
        <v>837.3</v>
      </c>
      <c r="C35" s="127" t="s">
        <v>449</v>
      </c>
      <c r="D35" s="128">
        <v>30.5</v>
      </c>
      <c r="E35" s="126" t="s">
        <v>448</v>
      </c>
      <c r="F35" s="127">
        <v>832</v>
      </c>
      <c r="G35" s="127" t="s">
        <v>449</v>
      </c>
      <c r="H35" s="128">
        <v>28</v>
      </c>
      <c r="I35" s="126" t="s">
        <v>448</v>
      </c>
      <c r="J35" s="127">
        <v>772.9</v>
      </c>
      <c r="K35" s="127" t="s">
        <v>449</v>
      </c>
      <c r="L35" s="128">
        <v>24.5</v>
      </c>
      <c r="M35" s="126" t="s">
        <v>448</v>
      </c>
      <c r="N35" s="127">
        <v>780.4</v>
      </c>
      <c r="O35" s="127" t="s">
        <v>449</v>
      </c>
      <c r="P35" s="128">
        <v>24</v>
      </c>
      <c r="Q35" s="129" t="s">
        <v>448</v>
      </c>
      <c r="R35" s="127">
        <v>754.7</v>
      </c>
      <c r="S35" s="127" t="s">
        <v>449</v>
      </c>
      <c r="T35" s="128">
        <v>25.5</v>
      </c>
      <c r="W35" s="121"/>
      <c r="X35" s="121"/>
      <c r="Y35" s="121"/>
      <c r="Z35" s="121"/>
      <c r="AA35" s="121"/>
      <c r="AB35" s="121"/>
      <c r="AC35" s="121"/>
    </row>
    <row r="36" spans="1:29" s="130" customFormat="1" ht="13.95" customHeight="1" thickBot="1">
      <c r="A36" s="133" t="s">
        <v>450</v>
      </c>
      <c r="B36" s="134">
        <v>104.5</v>
      </c>
      <c r="C36" s="134" t="s">
        <v>451</v>
      </c>
      <c r="D36" s="135">
        <v>36.199999999999996</v>
      </c>
      <c r="E36" s="133" t="s">
        <v>450</v>
      </c>
      <c r="F36" s="134">
        <v>109.5</v>
      </c>
      <c r="G36" s="134" t="s">
        <v>451</v>
      </c>
      <c r="H36" s="135">
        <v>35.5</v>
      </c>
      <c r="I36" s="133" t="s">
        <v>450</v>
      </c>
      <c r="J36" s="134">
        <v>109.5</v>
      </c>
      <c r="K36" s="134" t="s">
        <v>451</v>
      </c>
      <c r="L36" s="135">
        <v>28.6</v>
      </c>
      <c r="M36" s="133" t="s">
        <v>450</v>
      </c>
      <c r="N36" s="134">
        <v>111</v>
      </c>
      <c r="O36" s="134" t="s">
        <v>451</v>
      </c>
      <c r="P36" s="135">
        <v>30.1</v>
      </c>
      <c r="Q36" s="136" t="s">
        <v>450</v>
      </c>
      <c r="R36" s="134">
        <v>100.5</v>
      </c>
      <c r="S36" s="134" t="s">
        <v>451</v>
      </c>
      <c r="T36" s="135">
        <v>30.8</v>
      </c>
      <c r="W36" s="121"/>
      <c r="X36" s="121"/>
      <c r="Y36" s="121"/>
      <c r="Z36" s="121"/>
      <c r="AA36" s="121"/>
      <c r="AB36" s="121"/>
      <c r="AC36" s="121"/>
    </row>
    <row r="37" spans="1:29" ht="21" customHeight="1">
      <c r="A37" s="172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4"/>
    </row>
    <row r="38" spans="1:29" ht="21" customHeight="1">
      <c r="A38" s="175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7"/>
    </row>
    <row r="39" spans="1:29" ht="21" customHeight="1">
      <c r="A39" s="175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7"/>
    </row>
    <row r="40" spans="1:29" ht="23.25" customHeight="1" thickBot="1">
      <c r="A40" s="178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80"/>
    </row>
    <row r="41" spans="1:29" ht="18" customHeight="1">
      <c r="A41" s="181" t="s">
        <v>521</v>
      </c>
      <c r="B41" s="182"/>
      <c r="C41" s="182"/>
      <c r="D41" s="183"/>
      <c r="E41" s="181" t="s">
        <v>522</v>
      </c>
      <c r="F41" s="182"/>
      <c r="G41" s="182"/>
      <c r="H41" s="183"/>
      <c r="I41" s="181" t="s">
        <v>523</v>
      </c>
      <c r="J41" s="182"/>
      <c r="K41" s="182"/>
      <c r="L41" s="183"/>
      <c r="M41" s="181" t="s">
        <v>524</v>
      </c>
      <c r="N41" s="182"/>
      <c r="O41" s="182"/>
      <c r="P41" s="183"/>
      <c r="Q41" s="181" t="s">
        <v>525</v>
      </c>
      <c r="R41" s="182"/>
      <c r="S41" s="182"/>
      <c r="T41" s="183"/>
      <c r="W41" s="130"/>
      <c r="X41" s="130"/>
      <c r="Y41" s="130"/>
      <c r="Z41" s="130"/>
      <c r="AA41" s="130"/>
      <c r="AB41" s="130"/>
      <c r="AC41" s="130"/>
    </row>
    <row r="42" spans="1:29" ht="21" customHeight="1">
      <c r="A42" s="145" t="s">
        <v>35</v>
      </c>
      <c r="B42" s="146"/>
      <c r="C42" s="146"/>
      <c r="D42" s="147"/>
      <c r="E42" s="154" t="s">
        <v>459</v>
      </c>
      <c r="F42" s="155"/>
      <c r="G42" s="155"/>
      <c r="H42" s="156"/>
      <c r="I42" s="163" t="s">
        <v>526</v>
      </c>
      <c r="J42" s="164"/>
      <c r="K42" s="164"/>
      <c r="L42" s="165"/>
      <c r="M42" s="154" t="s">
        <v>481</v>
      </c>
      <c r="N42" s="155"/>
      <c r="O42" s="155"/>
      <c r="P42" s="156"/>
      <c r="Q42" s="154" t="s">
        <v>35</v>
      </c>
      <c r="R42" s="155"/>
      <c r="S42" s="155"/>
      <c r="T42" s="156"/>
      <c r="W42" s="130"/>
      <c r="X42" s="130"/>
      <c r="Y42" s="130"/>
      <c r="Z42" s="130"/>
      <c r="AA42" s="130"/>
      <c r="AB42" s="130"/>
      <c r="AC42" s="130"/>
    </row>
    <row r="43" spans="1:29" ht="21" customHeight="1">
      <c r="A43" s="166" t="s">
        <v>527</v>
      </c>
      <c r="B43" s="167"/>
      <c r="C43" s="167"/>
      <c r="D43" s="168"/>
      <c r="E43" s="157" t="s">
        <v>528</v>
      </c>
      <c r="F43" s="158"/>
      <c r="G43" s="158"/>
      <c r="H43" s="159"/>
      <c r="I43" s="169" t="s">
        <v>461</v>
      </c>
      <c r="J43" s="170"/>
      <c r="K43" s="170"/>
      <c r="L43" s="171"/>
      <c r="M43" s="157" t="s">
        <v>529</v>
      </c>
      <c r="N43" s="158"/>
      <c r="O43" s="158"/>
      <c r="P43" s="159"/>
      <c r="Q43" s="157" t="s">
        <v>530</v>
      </c>
      <c r="R43" s="158"/>
      <c r="S43" s="158"/>
      <c r="T43" s="159"/>
    </row>
    <row r="44" spans="1:29" ht="21" customHeight="1">
      <c r="A44" s="145" t="s">
        <v>531</v>
      </c>
      <c r="B44" s="146"/>
      <c r="C44" s="146"/>
      <c r="D44" s="147"/>
      <c r="E44" s="154" t="s">
        <v>532</v>
      </c>
      <c r="F44" s="155"/>
      <c r="G44" s="155"/>
      <c r="H44" s="156"/>
      <c r="I44" s="154" t="s">
        <v>551</v>
      </c>
      <c r="J44" s="155"/>
      <c r="K44" s="155"/>
      <c r="L44" s="156"/>
      <c r="M44" s="157" t="s">
        <v>542</v>
      </c>
      <c r="N44" s="158"/>
      <c r="O44" s="158"/>
      <c r="P44" s="159"/>
      <c r="Q44" s="160" t="s">
        <v>533</v>
      </c>
      <c r="R44" s="161"/>
      <c r="S44" s="161"/>
      <c r="T44" s="162"/>
    </row>
    <row r="45" spans="1:29" s="124" customFormat="1" ht="21" customHeight="1">
      <c r="A45" s="154" t="s">
        <v>534</v>
      </c>
      <c r="B45" s="155"/>
      <c r="C45" s="155"/>
      <c r="D45" s="156"/>
      <c r="E45" s="145" t="s">
        <v>535</v>
      </c>
      <c r="F45" s="146"/>
      <c r="G45" s="146"/>
      <c r="H45" s="147"/>
      <c r="I45" s="145" t="s">
        <v>552</v>
      </c>
      <c r="J45" s="146"/>
      <c r="K45" s="146"/>
      <c r="L45" s="147"/>
      <c r="M45" s="145" t="s">
        <v>470</v>
      </c>
      <c r="N45" s="146"/>
      <c r="O45" s="146"/>
      <c r="P45" s="147"/>
      <c r="Q45" s="145" t="s">
        <v>553</v>
      </c>
      <c r="R45" s="146"/>
      <c r="S45" s="146"/>
      <c r="T45" s="147"/>
      <c r="W45" s="137"/>
    </row>
    <row r="46" spans="1:29" s="125" customFormat="1" ht="21" customHeight="1">
      <c r="A46" s="145" t="s">
        <v>37</v>
      </c>
      <c r="B46" s="146"/>
      <c r="C46" s="146"/>
      <c r="D46" s="147"/>
      <c r="E46" s="145" t="s">
        <v>37</v>
      </c>
      <c r="F46" s="146"/>
      <c r="G46" s="146"/>
      <c r="H46" s="147"/>
      <c r="I46" s="145" t="s">
        <v>471</v>
      </c>
      <c r="J46" s="146"/>
      <c r="K46" s="146"/>
      <c r="L46" s="147"/>
      <c r="M46" s="145" t="s">
        <v>37</v>
      </c>
      <c r="N46" s="146"/>
      <c r="O46" s="146"/>
      <c r="P46" s="147"/>
      <c r="Q46" s="145" t="s">
        <v>37</v>
      </c>
      <c r="R46" s="146"/>
      <c r="S46" s="146"/>
      <c r="T46" s="147"/>
    </row>
    <row r="47" spans="1:29" ht="21" customHeight="1">
      <c r="A47" s="148" t="s">
        <v>536</v>
      </c>
      <c r="B47" s="149"/>
      <c r="C47" s="149"/>
      <c r="D47" s="150"/>
      <c r="E47" s="148" t="s">
        <v>537</v>
      </c>
      <c r="F47" s="149"/>
      <c r="G47" s="149"/>
      <c r="H47" s="150"/>
      <c r="I47" s="151" t="s">
        <v>518</v>
      </c>
      <c r="J47" s="152"/>
      <c r="K47" s="152"/>
      <c r="L47" s="153"/>
      <c r="M47" s="148" t="s">
        <v>447</v>
      </c>
      <c r="N47" s="149"/>
      <c r="O47" s="149"/>
      <c r="P47" s="150"/>
      <c r="Q47" s="148" t="s">
        <v>538</v>
      </c>
      <c r="R47" s="149"/>
      <c r="S47" s="149"/>
      <c r="T47" s="150"/>
    </row>
    <row r="48" spans="1:29" s="130" customFormat="1" ht="13.95" customHeight="1">
      <c r="A48" s="126" t="s">
        <v>448</v>
      </c>
      <c r="B48" s="127">
        <v>820.1</v>
      </c>
      <c r="C48" s="127" t="s">
        <v>449</v>
      </c>
      <c r="D48" s="128">
        <v>28.5</v>
      </c>
      <c r="E48" s="126" t="s">
        <v>448</v>
      </c>
      <c r="F48" s="127">
        <v>782.5</v>
      </c>
      <c r="G48" s="127" t="s">
        <v>449</v>
      </c>
      <c r="H48" s="128">
        <v>26.5</v>
      </c>
      <c r="I48" s="126" t="s">
        <v>448</v>
      </c>
      <c r="J48" s="127">
        <v>822.8</v>
      </c>
      <c r="K48" s="127" t="s">
        <v>449</v>
      </c>
      <c r="L48" s="128">
        <v>28</v>
      </c>
      <c r="M48" s="126" t="s">
        <v>448</v>
      </c>
      <c r="N48" s="127">
        <v>811.9</v>
      </c>
      <c r="O48" s="127" t="s">
        <v>449</v>
      </c>
      <c r="P48" s="128">
        <v>25.5</v>
      </c>
      <c r="Q48" s="126" t="s">
        <v>448</v>
      </c>
      <c r="R48" s="127">
        <v>778.8</v>
      </c>
      <c r="S48" s="127" t="s">
        <v>449</v>
      </c>
      <c r="T48" s="128">
        <v>24</v>
      </c>
    </row>
    <row r="49" spans="1:20" s="130" customFormat="1" ht="13.95" customHeight="1" thickBot="1">
      <c r="A49" s="133" t="s">
        <v>450</v>
      </c>
      <c r="B49" s="134">
        <v>107</v>
      </c>
      <c r="C49" s="134" t="s">
        <v>451</v>
      </c>
      <c r="D49" s="135">
        <v>33.9</v>
      </c>
      <c r="E49" s="133" t="s">
        <v>450</v>
      </c>
      <c r="F49" s="134">
        <v>104</v>
      </c>
      <c r="G49" s="134" t="s">
        <v>451</v>
      </c>
      <c r="H49" s="135">
        <v>32.000000000000007</v>
      </c>
      <c r="I49" s="133" t="s">
        <v>450</v>
      </c>
      <c r="J49" s="134">
        <v>107.5</v>
      </c>
      <c r="K49" s="134" t="s">
        <v>451</v>
      </c>
      <c r="L49" s="135">
        <v>35.200000000000003</v>
      </c>
      <c r="M49" s="133" t="s">
        <v>450</v>
      </c>
      <c r="N49" s="134">
        <v>113</v>
      </c>
      <c r="O49" s="134" t="s">
        <v>451</v>
      </c>
      <c r="P49" s="135">
        <v>32.6</v>
      </c>
      <c r="Q49" s="133" t="s">
        <v>450</v>
      </c>
      <c r="R49" s="134">
        <v>110.5</v>
      </c>
      <c r="S49" s="134" t="s">
        <v>451</v>
      </c>
      <c r="T49" s="135">
        <v>30.2</v>
      </c>
    </row>
    <row r="50" spans="1:20" ht="15.75" customHeight="1">
      <c r="A50" s="138" t="s">
        <v>539</v>
      </c>
      <c r="B50" s="138"/>
      <c r="C50" s="138"/>
      <c r="D50" s="138"/>
      <c r="E50" s="138"/>
      <c r="F50" s="138"/>
      <c r="G50" s="138"/>
      <c r="H50" s="141" t="s">
        <v>540</v>
      </c>
      <c r="I50" s="142"/>
      <c r="J50" s="142"/>
      <c r="K50" s="142"/>
      <c r="L50" s="142"/>
      <c r="M50" s="142"/>
      <c r="N50" s="138"/>
      <c r="O50" s="143" t="s">
        <v>541</v>
      </c>
      <c r="P50" s="144"/>
      <c r="Q50" s="144"/>
      <c r="R50" s="144"/>
      <c r="S50" s="144"/>
      <c r="T50" s="144"/>
    </row>
    <row r="51" spans="1:20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</row>
  </sheetData>
  <mergeCells count="171">
    <mergeCell ref="E1:H1"/>
    <mergeCell ref="I1:L1"/>
    <mergeCell ref="M1:P1"/>
    <mergeCell ref="Q1:T1"/>
    <mergeCell ref="E2:H2"/>
    <mergeCell ref="I2:L2"/>
    <mergeCell ref="M2:P2"/>
    <mergeCell ref="Q2:T2"/>
    <mergeCell ref="E5:H5"/>
    <mergeCell ref="I5:L5"/>
    <mergeCell ref="M5:P5"/>
    <mergeCell ref="Q5:T5"/>
    <mergeCell ref="E6:H6"/>
    <mergeCell ref="I6:L6"/>
    <mergeCell ref="M6:P6"/>
    <mergeCell ref="Q6:T6"/>
    <mergeCell ref="E3:H3"/>
    <mergeCell ref="I3:L3"/>
    <mergeCell ref="M3:P3"/>
    <mergeCell ref="Q3:T3"/>
    <mergeCell ref="E4:H4"/>
    <mergeCell ref="I4:L4"/>
    <mergeCell ref="M4:P4"/>
    <mergeCell ref="Q4:T4"/>
    <mergeCell ref="E7:H7"/>
    <mergeCell ref="I7:L7"/>
    <mergeCell ref="M7:P7"/>
    <mergeCell ref="Q7:T7"/>
    <mergeCell ref="A10:D10"/>
    <mergeCell ref="E10:H10"/>
    <mergeCell ref="I10:L10"/>
    <mergeCell ref="M10:P10"/>
    <mergeCell ref="Q10:T10"/>
    <mergeCell ref="A11:D11"/>
    <mergeCell ref="E11:H11"/>
    <mergeCell ref="I11:L11"/>
    <mergeCell ref="M11:P11"/>
    <mergeCell ref="Q11:T11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7:T40"/>
    <mergeCell ref="A41:D41"/>
    <mergeCell ref="E41:H41"/>
    <mergeCell ref="I41:L41"/>
    <mergeCell ref="M41:P41"/>
    <mergeCell ref="Q41:T41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  <mergeCell ref="A44:D44"/>
    <mergeCell ref="E44:H44"/>
    <mergeCell ref="I44:L44"/>
    <mergeCell ref="M44:P44"/>
    <mergeCell ref="Q44:T44"/>
    <mergeCell ref="A45:D45"/>
    <mergeCell ref="E45:H45"/>
    <mergeCell ref="I45:L45"/>
    <mergeCell ref="M45:P45"/>
    <mergeCell ref="Q45:T45"/>
    <mergeCell ref="H50:M50"/>
    <mergeCell ref="O50:T50"/>
    <mergeCell ref="A46:D46"/>
    <mergeCell ref="E46:H46"/>
    <mergeCell ref="I46:L46"/>
    <mergeCell ref="M46:P46"/>
    <mergeCell ref="Q46:T46"/>
    <mergeCell ref="A47:D47"/>
    <mergeCell ref="E47:H47"/>
    <mergeCell ref="I47:L47"/>
    <mergeCell ref="M47:P47"/>
    <mergeCell ref="Q47:T47"/>
  </mergeCells>
  <phoneticPr fontId="19" type="noConversion"/>
  <printOptions horizontalCentered="1" verticalCentered="1"/>
  <pageMargins left="0.39370078740157483" right="0.39370078740157483" top="0.19685039370078741" bottom="0" header="0.11811023622047245" footer="0.11811023622047245"/>
  <pageSetup paperSize="9" scale="8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opLeftCell="A13" zoomScaleNormal="100" workbookViewId="0">
      <selection activeCell="G38" sqref="G38"/>
    </sheetView>
  </sheetViews>
  <sheetFormatPr defaultColWidth="5.6640625" defaultRowHeight="13.5" customHeight="1"/>
  <cols>
    <col min="1" max="21" width="5.6640625" style="89" customWidth="1"/>
    <col min="22" max="16384" width="5.6640625" style="89"/>
  </cols>
  <sheetData>
    <row r="1" spans="1:24" ht="107.4" customHeight="1">
      <c r="A1" s="257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</row>
    <row r="2" spans="1:24" ht="19.2" customHeight="1" thickBot="1">
      <c r="A2" s="255" t="s">
        <v>390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</row>
    <row r="3" spans="1:24" ht="15.6" customHeight="1">
      <c r="A3" s="272" t="s">
        <v>100</v>
      </c>
      <c r="B3" s="273"/>
      <c r="C3" s="273"/>
      <c r="D3" s="274"/>
      <c r="E3" s="272" t="s">
        <v>60</v>
      </c>
      <c r="F3" s="273"/>
      <c r="G3" s="273"/>
      <c r="H3" s="274"/>
      <c r="I3" s="272" t="s">
        <v>61</v>
      </c>
      <c r="J3" s="273"/>
      <c r="K3" s="273"/>
      <c r="L3" s="274"/>
      <c r="M3" s="272" t="s">
        <v>96</v>
      </c>
      <c r="N3" s="273"/>
      <c r="O3" s="273"/>
      <c r="P3" s="274"/>
      <c r="Q3" s="272" t="s">
        <v>62</v>
      </c>
      <c r="R3" s="273"/>
      <c r="S3" s="273"/>
      <c r="T3" s="274"/>
      <c r="U3" s="262" t="s">
        <v>18</v>
      </c>
      <c r="V3" s="262"/>
      <c r="W3" s="262"/>
      <c r="X3" s="263"/>
    </row>
    <row r="4" spans="1:24" ht="13.5" customHeight="1">
      <c r="A4" s="275" t="s">
        <v>35</v>
      </c>
      <c r="B4" s="276"/>
      <c r="C4" s="276"/>
      <c r="D4" s="283"/>
      <c r="E4" s="275" t="s">
        <v>76</v>
      </c>
      <c r="F4" s="276"/>
      <c r="G4" s="276"/>
      <c r="H4" s="276"/>
      <c r="I4" s="275" t="s">
        <v>81</v>
      </c>
      <c r="J4" s="276"/>
      <c r="K4" s="276"/>
      <c r="L4" s="283"/>
      <c r="M4" s="275" t="s">
        <v>78</v>
      </c>
      <c r="N4" s="276"/>
      <c r="O4" s="276"/>
      <c r="P4" s="276"/>
      <c r="Q4" s="275" t="s">
        <v>35</v>
      </c>
      <c r="R4" s="276"/>
      <c r="S4" s="276"/>
      <c r="T4" s="283"/>
      <c r="U4" s="111"/>
      <c r="V4" s="97"/>
      <c r="W4" s="97"/>
      <c r="X4" s="98"/>
    </row>
    <row r="5" spans="1:24" ht="13.5" customHeight="1">
      <c r="A5" s="277" t="s">
        <v>432</v>
      </c>
      <c r="B5" s="278"/>
      <c r="C5" s="278"/>
      <c r="D5" s="279"/>
      <c r="E5" s="269" t="s">
        <v>133</v>
      </c>
      <c r="F5" s="270"/>
      <c r="G5" s="270"/>
      <c r="H5" s="270"/>
      <c r="I5" s="269" t="s">
        <v>106</v>
      </c>
      <c r="J5" s="270"/>
      <c r="K5" s="270"/>
      <c r="L5" s="271"/>
      <c r="M5" s="269" t="s">
        <v>372</v>
      </c>
      <c r="N5" s="270"/>
      <c r="O5" s="270"/>
      <c r="P5" s="271"/>
      <c r="Q5" s="269" t="s">
        <v>108</v>
      </c>
      <c r="R5" s="270"/>
      <c r="S5" s="270"/>
      <c r="T5" s="271"/>
      <c r="U5" s="97"/>
      <c r="V5" s="97"/>
      <c r="W5" s="97"/>
      <c r="X5" s="98"/>
    </row>
    <row r="6" spans="1:24" ht="13.5" customHeight="1">
      <c r="A6" s="269" t="s">
        <v>102</v>
      </c>
      <c r="B6" s="270"/>
      <c r="C6" s="270"/>
      <c r="D6" s="271"/>
      <c r="E6" s="269" t="s">
        <v>105</v>
      </c>
      <c r="F6" s="270"/>
      <c r="G6" s="270"/>
      <c r="H6" s="271"/>
      <c r="I6" s="269" t="s">
        <v>428</v>
      </c>
      <c r="J6" s="270"/>
      <c r="K6" s="270"/>
      <c r="L6" s="271"/>
      <c r="M6" s="269" t="s">
        <v>107</v>
      </c>
      <c r="N6" s="270"/>
      <c r="O6" s="270"/>
      <c r="P6" s="271"/>
      <c r="Q6" s="269" t="s">
        <v>109</v>
      </c>
      <c r="R6" s="270"/>
      <c r="S6" s="270"/>
      <c r="T6" s="271"/>
      <c r="U6" s="97"/>
      <c r="V6" s="97"/>
      <c r="W6" s="97"/>
      <c r="X6" s="98"/>
    </row>
    <row r="7" spans="1:24" ht="13.5" customHeight="1">
      <c r="A7" s="269" t="s">
        <v>103</v>
      </c>
      <c r="B7" s="270"/>
      <c r="C7" s="270"/>
      <c r="D7" s="271"/>
      <c r="E7" s="277" t="s">
        <v>433</v>
      </c>
      <c r="F7" s="278"/>
      <c r="G7" s="278"/>
      <c r="H7" s="279"/>
      <c r="I7" s="280" t="s">
        <v>134</v>
      </c>
      <c r="J7" s="281"/>
      <c r="K7" s="281"/>
      <c r="L7" s="282"/>
      <c r="M7" s="269" t="s">
        <v>136</v>
      </c>
      <c r="N7" s="270"/>
      <c r="O7" s="270"/>
      <c r="P7" s="270"/>
      <c r="Q7" s="269" t="s">
        <v>110</v>
      </c>
      <c r="R7" s="270"/>
      <c r="S7" s="270"/>
      <c r="T7" s="271"/>
      <c r="U7" s="97"/>
      <c r="V7" s="97"/>
      <c r="W7" s="97"/>
      <c r="X7" s="98"/>
    </row>
    <row r="8" spans="1:24" ht="13.5" customHeight="1">
      <c r="A8" s="269" t="s">
        <v>101</v>
      </c>
      <c r="B8" s="270"/>
      <c r="C8" s="270"/>
      <c r="D8" s="271"/>
      <c r="E8" s="269" t="s">
        <v>143</v>
      </c>
      <c r="F8" s="270"/>
      <c r="G8" s="270"/>
      <c r="H8" s="271"/>
      <c r="I8" s="269" t="s">
        <v>558</v>
      </c>
      <c r="J8" s="270"/>
      <c r="K8" s="270"/>
      <c r="L8" s="271"/>
      <c r="M8" s="269" t="s">
        <v>101</v>
      </c>
      <c r="N8" s="270"/>
      <c r="O8" s="270"/>
      <c r="P8" s="271"/>
      <c r="Q8" s="269" t="s">
        <v>101</v>
      </c>
      <c r="R8" s="270"/>
      <c r="S8" s="270"/>
      <c r="T8" s="271"/>
      <c r="U8" s="97"/>
      <c r="V8" s="97"/>
      <c r="W8" s="97"/>
      <c r="X8" s="98"/>
    </row>
    <row r="9" spans="1:24" ht="13.5" customHeight="1">
      <c r="A9" s="266" t="s">
        <v>104</v>
      </c>
      <c r="B9" s="267"/>
      <c r="C9" s="267"/>
      <c r="D9" s="268"/>
      <c r="E9" s="266" t="s">
        <v>385</v>
      </c>
      <c r="F9" s="267"/>
      <c r="G9" s="267"/>
      <c r="H9" s="268"/>
      <c r="I9" s="266" t="s">
        <v>82</v>
      </c>
      <c r="J9" s="267"/>
      <c r="K9" s="267"/>
      <c r="L9" s="268"/>
      <c r="M9" s="266" t="s">
        <v>83</v>
      </c>
      <c r="N9" s="267"/>
      <c r="O9" s="267"/>
      <c r="P9" s="268"/>
      <c r="Q9" s="266" t="s">
        <v>111</v>
      </c>
      <c r="R9" s="267"/>
      <c r="S9" s="267"/>
      <c r="T9" s="268"/>
      <c r="U9" s="97"/>
      <c r="V9" s="97"/>
      <c r="W9" s="97"/>
      <c r="X9" s="98"/>
    </row>
    <row r="10" spans="1:24" ht="16.95" customHeight="1">
      <c r="A10" s="100" t="s">
        <v>15</v>
      </c>
      <c r="B10" s="101">
        <f>第1週明細!V11</f>
        <v>806.2</v>
      </c>
      <c r="C10" s="101" t="s">
        <v>13</v>
      </c>
      <c r="D10" s="102">
        <f>第1週明細!V7</f>
        <v>27</v>
      </c>
      <c r="E10" s="100" t="s">
        <v>15</v>
      </c>
      <c r="F10" s="101">
        <f>第1週明細!V19</f>
        <v>773.7</v>
      </c>
      <c r="G10" s="101" t="s">
        <v>13</v>
      </c>
      <c r="H10" s="102">
        <f>第1週明細!V15</f>
        <v>26.5</v>
      </c>
      <c r="I10" s="100" t="s">
        <v>15</v>
      </c>
      <c r="J10" s="101">
        <f>第1週明細!V27</f>
        <v>778.8</v>
      </c>
      <c r="K10" s="101" t="s">
        <v>13</v>
      </c>
      <c r="L10" s="102">
        <f>第1週明細!V23</f>
        <v>24</v>
      </c>
      <c r="M10" s="100" t="s">
        <v>15</v>
      </c>
      <c r="N10" s="101">
        <f>第1週明細!V35</f>
        <v>803.3</v>
      </c>
      <c r="O10" s="101" t="s">
        <v>13</v>
      </c>
      <c r="P10" s="102">
        <f>第1週明細!V31</f>
        <v>28.5</v>
      </c>
      <c r="Q10" s="100" t="s">
        <v>15</v>
      </c>
      <c r="R10" s="101">
        <f>第1週明細!V43</f>
        <v>795.5</v>
      </c>
      <c r="S10" s="101" t="s">
        <v>13</v>
      </c>
      <c r="T10" s="102">
        <f>第1週明細!V39</f>
        <v>25.5</v>
      </c>
      <c r="U10" s="264" t="s">
        <v>19</v>
      </c>
      <c r="V10" s="264"/>
      <c r="W10" s="264"/>
      <c r="X10" s="265"/>
    </row>
    <row r="11" spans="1:24" ht="15.6" customHeight="1" thickBot="1">
      <c r="A11" s="103" t="s">
        <v>14</v>
      </c>
      <c r="B11" s="104">
        <f>第1週明細!V5</f>
        <v>107</v>
      </c>
      <c r="C11" s="104" t="s">
        <v>12</v>
      </c>
      <c r="D11" s="105">
        <f>第1週明細!V9</f>
        <v>33.800000000000004</v>
      </c>
      <c r="E11" s="103" t="s">
        <v>14</v>
      </c>
      <c r="F11" s="104">
        <f>第1週明細!V13</f>
        <v>102</v>
      </c>
      <c r="G11" s="104" t="s">
        <v>12</v>
      </c>
      <c r="H11" s="105">
        <f>第1週明細!V17</f>
        <v>31.8</v>
      </c>
      <c r="I11" s="103" t="s">
        <v>14</v>
      </c>
      <c r="J11" s="104">
        <f>第1週明細!V21</f>
        <v>110.5</v>
      </c>
      <c r="K11" s="104" t="s">
        <v>12</v>
      </c>
      <c r="L11" s="105">
        <f>第1週明細!V25</f>
        <v>30.2</v>
      </c>
      <c r="M11" s="103" t="s">
        <v>14</v>
      </c>
      <c r="N11" s="104">
        <f>第1週明細!V29</f>
        <v>101.5</v>
      </c>
      <c r="O11" s="104" t="s">
        <v>12</v>
      </c>
      <c r="P11" s="105">
        <f>第1週明細!V33</f>
        <v>35.200000000000003</v>
      </c>
      <c r="Q11" s="103" t="s">
        <v>14</v>
      </c>
      <c r="R11" s="104">
        <f>第1週明細!V37</f>
        <v>109.5</v>
      </c>
      <c r="S11" s="104" t="s">
        <v>12</v>
      </c>
      <c r="T11" s="105">
        <f>第1週明細!V41</f>
        <v>32</v>
      </c>
      <c r="U11" s="97"/>
      <c r="V11" s="97"/>
      <c r="W11" s="97"/>
      <c r="X11" s="98"/>
    </row>
    <row r="12" spans="1:24" ht="13.5" customHeight="1">
      <c r="A12" s="272" t="s">
        <v>63</v>
      </c>
      <c r="B12" s="273"/>
      <c r="C12" s="273"/>
      <c r="D12" s="274"/>
      <c r="E12" s="272" t="s">
        <v>64</v>
      </c>
      <c r="F12" s="273"/>
      <c r="G12" s="273"/>
      <c r="H12" s="274"/>
      <c r="I12" s="272" t="s">
        <v>65</v>
      </c>
      <c r="J12" s="273"/>
      <c r="K12" s="273"/>
      <c r="L12" s="273"/>
      <c r="M12" s="272" t="s">
        <v>97</v>
      </c>
      <c r="N12" s="273"/>
      <c r="O12" s="273"/>
      <c r="P12" s="274"/>
      <c r="Q12" s="272" t="s">
        <v>66</v>
      </c>
      <c r="R12" s="273"/>
      <c r="S12" s="273"/>
      <c r="T12" s="273"/>
      <c r="U12" s="99"/>
      <c r="V12" s="97"/>
      <c r="W12" s="97"/>
      <c r="X12" s="98"/>
    </row>
    <row r="13" spans="1:24" ht="13.5" customHeight="1">
      <c r="A13" s="275" t="s">
        <v>36</v>
      </c>
      <c r="B13" s="276"/>
      <c r="C13" s="276"/>
      <c r="D13" s="276"/>
      <c r="E13" s="275" t="s">
        <v>77</v>
      </c>
      <c r="F13" s="276"/>
      <c r="G13" s="276"/>
      <c r="H13" s="276"/>
      <c r="I13" s="275" t="s">
        <v>382</v>
      </c>
      <c r="J13" s="276"/>
      <c r="K13" s="276"/>
      <c r="L13" s="283"/>
      <c r="M13" s="275" t="s">
        <v>79</v>
      </c>
      <c r="N13" s="276"/>
      <c r="O13" s="276"/>
      <c r="P13" s="276"/>
      <c r="Q13" s="275" t="s">
        <v>35</v>
      </c>
      <c r="R13" s="276"/>
      <c r="S13" s="276"/>
      <c r="T13" s="283"/>
      <c r="U13" s="99"/>
      <c r="V13" s="97"/>
      <c r="W13" s="97"/>
      <c r="X13" s="98"/>
    </row>
    <row r="14" spans="1:24" ht="13.5" customHeight="1">
      <c r="A14" s="269" t="s">
        <v>437</v>
      </c>
      <c r="B14" s="270"/>
      <c r="C14" s="270"/>
      <c r="D14" s="271"/>
      <c r="E14" s="269" t="s">
        <v>113</v>
      </c>
      <c r="F14" s="270"/>
      <c r="G14" s="270"/>
      <c r="H14" s="271"/>
      <c r="I14" s="269" t="s">
        <v>404</v>
      </c>
      <c r="J14" s="270"/>
      <c r="K14" s="270"/>
      <c r="L14" s="270"/>
      <c r="M14" s="269" t="s">
        <v>115</v>
      </c>
      <c r="N14" s="270"/>
      <c r="O14" s="270"/>
      <c r="P14" s="270"/>
      <c r="Q14" s="269" t="s">
        <v>118</v>
      </c>
      <c r="R14" s="270"/>
      <c r="S14" s="270"/>
      <c r="T14" s="270"/>
      <c r="U14" s="99"/>
      <c r="V14" s="97"/>
      <c r="W14" s="97"/>
      <c r="X14" s="98"/>
    </row>
    <row r="15" spans="1:24" ht="13.5" customHeight="1">
      <c r="A15" s="269" t="s">
        <v>135</v>
      </c>
      <c r="B15" s="270"/>
      <c r="C15" s="270"/>
      <c r="D15" s="271"/>
      <c r="E15" s="269" t="s">
        <v>114</v>
      </c>
      <c r="F15" s="270"/>
      <c r="G15" s="270"/>
      <c r="H15" s="271"/>
      <c r="I15" s="269" t="s">
        <v>405</v>
      </c>
      <c r="J15" s="270"/>
      <c r="K15" s="270"/>
      <c r="L15" s="270"/>
      <c r="M15" s="269" t="s">
        <v>116</v>
      </c>
      <c r="N15" s="270"/>
      <c r="O15" s="270"/>
      <c r="P15" s="271"/>
      <c r="Q15" s="269" t="s">
        <v>119</v>
      </c>
      <c r="R15" s="270"/>
      <c r="S15" s="270"/>
      <c r="T15" s="271"/>
      <c r="U15" s="259" t="s">
        <v>25</v>
      </c>
      <c r="V15" s="260"/>
      <c r="W15" s="260"/>
      <c r="X15" s="261"/>
    </row>
    <row r="16" spans="1:24" ht="13.5" customHeight="1">
      <c r="A16" s="269" t="s">
        <v>112</v>
      </c>
      <c r="B16" s="270"/>
      <c r="C16" s="270"/>
      <c r="D16" s="271"/>
      <c r="E16" s="277" t="s">
        <v>436</v>
      </c>
      <c r="F16" s="278"/>
      <c r="G16" s="278"/>
      <c r="H16" s="279"/>
      <c r="I16" s="269" t="s">
        <v>415</v>
      </c>
      <c r="J16" s="270"/>
      <c r="K16" s="270"/>
      <c r="L16" s="271"/>
      <c r="M16" s="269" t="s">
        <v>117</v>
      </c>
      <c r="N16" s="270"/>
      <c r="O16" s="270"/>
      <c r="P16" s="271"/>
      <c r="Q16" s="269" t="s">
        <v>120</v>
      </c>
      <c r="R16" s="270"/>
      <c r="S16" s="270"/>
      <c r="T16" s="271"/>
      <c r="U16" s="99"/>
      <c r="V16" s="97"/>
      <c r="W16" s="97"/>
      <c r="X16" s="98"/>
    </row>
    <row r="17" spans="1:25" ht="13.5" customHeight="1">
      <c r="A17" s="269" t="s">
        <v>101</v>
      </c>
      <c r="B17" s="270"/>
      <c r="C17" s="270"/>
      <c r="D17" s="271"/>
      <c r="E17" s="269" t="s">
        <v>101</v>
      </c>
      <c r="F17" s="270"/>
      <c r="G17" s="270"/>
      <c r="H17" s="271"/>
      <c r="I17" s="269" t="s">
        <v>101</v>
      </c>
      <c r="J17" s="270"/>
      <c r="K17" s="270"/>
      <c r="L17" s="271"/>
      <c r="M17" s="269" t="s">
        <v>101</v>
      </c>
      <c r="N17" s="270"/>
      <c r="O17" s="270"/>
      <c r="P17" s="271"/>
      <c r="Q17" s="269" t="s">
        <v>143</v>
      </c>
      <c r="R17" s="270"/>
      <c r="S17" s="270"/>
      <c r="T17" s="271"/>
      <c r="U17" s="99"/>
      <c r="V17" s="97"/>
      <c r="W17" s="97"/>
      <c r="X17" s="98"/>
    </row>
    <row r="18" spans="1:25" ht="13.5" customHeight="1">
      <c r="A18" s="266" t="s">
        <v>84</v>
      </c>
      <c r="B18" s="267"/>
      <c r="C18" s="267"/>
      <c r="D18" s="268"/>
      <c r="E18" s="266" t="s">
        <v>439</v>
      </c>
      <c r="F18" s="267"/>
      <c r="G18" s="267"/>
      <c r="H18" s="268"/>
      <c r="I18" s="266" t="s">
        <v>89</v>
      </c>
      <c r="J18" s="267"/>
      <c r="K18" s="267"/>
      <c r="L18" s="268"/>
      <c r="M18" s="266" t="s">
        <v>438</v>
      </c>
      <c r="N18" s="267"/>
      <c r="O18" s="267"/>
      <c r="P18" s="268"/>
      <c r="Q18" s="266" t="s">
        <v>85</v>
      </c>
      <c r="R18" s="267"/>
      <c r="S18" s="267"/>
      <c r="T18" s="267"/>
      <c r="U18" s="99"/>
      <c r="V18" s="97"/>
      <c r="W18" s="97"/>
      <c r="X18" s="98"/>
    </row>
    <row r="19" spans="1:25" ht="11.25" customHeight="1">
      <c r="A19" s="100" t="s">
        <v>27</v>
      </c>
      <c r="B19" s="101">
        <f>第2週明細!V11</f>
        <v>776.5</v>
      </c>
      <c r="C19" s="101" t="s">
        <v>13</v>
      </c>
      <c r="D19" s="102">
        <f>第2週明細!V7</f>
        <v>24.5</v>
      </c>
      <c r="E19" s="100" t="s">
        <v>15</v>
      </c>
      <c r="F19" s="101">
        <f>第2週明細!V19</f>
        <v>840.7</v>
      </c>
      <c r="G19" s="101" t="s">
        <v>13</v>
      </c>
      <c r="H19" s="102">
        <f>第2週明細!V15</f>
        <v>29.5</v>
      </c>
      <c r="I19" s="100" t="s">
        <v>15</v>
      </c>
      <c r="J19" s="101">
        <f>第2週明細!V27</f>
        <v>816.8</v>
      </c>
      <c r="K19" s="101" t="s">
        <v>13</v>
      </c>
      <c r="L19" s="106">
        <f>第2週明細!V23</f>
        <v>28</v>
      </c>
      <c r="M19" s="100" t="s">
        <v>15</v>
      </c>
      <c r="N19" s="101">
        <f>第2週明細!V35</f>
        <v>742.5</v>
      </c>
      <c r="O19" s="101" t="s">
        <v>13</v>
      </c>
      <c r="P19" s="106">
        <f>第2週明細!V31</f>
        <v>24.5</v>
      </c>
      <c r="Q19" s="100" t="s">
        <v>15</v>
      </c>
      <c r="R19" s="101">
        <f>第2週明細!V43</f>
        <v>817.4</v>
      </c>
      <c r="S19" s="101" t="s">
        <v>13</v>
      </c>
      <c r="T19" s="106">
        <f>第2週明細!V39</f>
        <v>25</v>
      </c>
      <c r="U19" s="99"/>
      <c r="V19" s="97"/>
      <c r="W19" s="97"/>
      <c r="X19" s="98"/>
    </row>
    <row r="20" spans="1:25" ht="11.25" customHeight="1" thickBot="1">
      <c r="A20" s="103" t="s">
        <v>14</v>
      </c>
      <c r="B20" s="104">
        <f>第2週明細!V5</f>
        <v>108.5</v>
      </c>
      <c r="C20" s="104" t="s">
        <v>12</v>
      </c>
      <c r="D20" s="105">
        <f>第2週明細!V9</f>
        <v>30.5</v>
      </c>
      <c r="E20" s="103" t="s">
        <v>14</v>
      </c>
      <c r="F20" s="104">
        <f>第2週明細!V13</f>
        <v>106.5</v>
      </c>
      <c r="G20" s="104" t="s">
        <v>12</v>
      </c>
      <c r="H20" s="105">
        <f>第2週明細!V17</f>
        <v>37.299999999999997</v>
      </c>
      <c r="I20" s="103" t="s">
        <v>14</v>
      </c>
      <c r="J20" s="104">
        <f>第2週明細!V21</f>
        <v>108</v>
      </c>
      <c r="K20" s="104" t="s">
        <v>12</v>
      </c>
      <c r="L20" s="107">
        <f>第2週明細!V25</f>
        <v>33.199999999999996</v>
      </c>
      <c r="M20" s="103" t="s">
        <v>14</v>
      </c>
      <c r="N20" s="104">
        <f>第2週明細!V29</f>
        <v>101</v>
      </c>
      <c r="O20" s="104" t="s">
        <v>12</v>
      </c>
      <c r="P20" s="107">
        <f>第2週明細!V33</f>
        <v>29.5</v>
      </c>
      <c r="Q20" s="103" t="s">
        <v>14</v>
      </c>
      <c r="R20" s="104">
        <f>第2週明細!V37</f>
        <v>116.5</v>
      </c>
      <c r="S20" s="104" t="s">
        <v>12</v>
      </c>
      <c r="T20" s="107">
        <f>第2週明細!V41</f>
        <v>31.6</v>
      </c>
      <c r="U20" s="99"/>
      <c r="V20" s="97"/>
      <c r="W20" s="97"/>
      <c r="X20" s="98"/>
    </row>
    <row r="21" spans="1:25" ht="13.5" customHeight="1">
      <c r="A21" s="272" t="s">
        <v>67</v>
      </c>
      <c r="B21" s="273"/>
      <c r="C21" s="273"/>
      <c r="D21" s="274"/>
      <c r="E21" s="272" t="s">
        <v>68</v>
      </c>
      <c r="F21" s="273"/>
      <c r="G21" s="273"/>
      <c r="H21" s="274"/>
      <c r="I21" s="272" t="s">
        <v>69</v>
      </c>
      <c r="J21" s="273"/>
      <c r="K21" s="273"/>
      <c r="L21" s="273"/>
      <c r="M21" s="272" t="s">
        <v>98</v>
      </c>
      <c r="N21" s="273"/>
      <c r="O21" s="273"/>
      <c r="P21" s="274"/>
      <c r="Q21" s="272" t="s">
        <v>70</v>
      </c>
      <c r="R21" s="273"/>
      <c r="S21" s="273"/>
      <c r="T21" s="274"/>
      <c r="U21" s="259" t="s">
        <v>93</v>
      </c>
      <c r="V21" s="260"/>
      <c r="W21" s="260"/>
      <c r="X21" s="261"/>
    </row>
    <row r="22" spans="1:25" ht="13.5" customHeight="1">
      <c r="A22" s="275" t="s">
        <v>36</v>
      </c>
      <c r="B22" s="276"/>
      <c r="C22" s="276"/>
      <c r="D22" s="276"/>
      <c r="E22" s="275" t="s">
        <v>80</v>
      </c>
      <c r="F22" s="276"/>
      <c r="G22" s="276"/>
      <c r="H22" s="276"/>
      <c r="I22" s="275" t="s">
        <v>86</v>
      </c>
      <c r="J22" s="276"/>
      <c r="K22" s="276"/>
      <c r="L22" s="276"/>
      <c r="M22" s="275" t="s">
        <v>75</v>
      </c>
      <c r="N22" s="276"/>
      <c r="O22" s="276"/>
      <c r="P22" s="276"/>
      <c r="Q22" s="275" t="s">
        <v>35</v>
      </c>
      <c r="R22" s="276"/>
      <c r="S22" s="276"/>
      <c r="T22" s="276"/>
      <c r="U22" s="99"/>
      <c r="V22" s="97"/>
      <c r="W22" s="97"/>
      <c r="X22" s="98"/>
    </row>
    <row r="23" spans="1:25" ht="13.5" customHeight="1">
      <c r="A23" s="269" t="s">
        <v>387</v>
      </c>
      <c r="B23" s="270"/>
      <c r="C23" s="270"/>
      <c r="D23" s="271"/>
      <c r="E23" s="269" t="s">
        <v>123</v>
      </c>
      <c r="F23" s="270"/>
      <c r="G23" s="270"/>
      <c r="H23" s="271"/>
      <c r="I23" s="269" t="s">
        <v>404</v>
      </c>
      <c r="J23" s="270"/>
      <c r="K23" s="270"/>
      <c r="L23" s="270"/>
      <c r="M23" s="269" t="s">
        <v>431</v>
      </c>
      <c r="N23" s="270"/>
      <c r="O23" s="270"/>
      <c r="P23" s="271"/>
      <c r="Q23" s="269" t="s">
        <v>126</v>
      </c>
      <c r="R23" s="270"/>
      <c r="S23" s="270"/>
      <c r="T23" s="271"/>
      <c r="U23" s="99"/>
      <c r="V23" s="97"/>
      <c r="W23" s="97"/>
      <c r="X23" s="98"/>
    </row>
    <row r="24" spans="1:25" ht="13.5" customHeight="1">
      <c r="A24" s="269" t="s">
        <v>121</v>
      </c>
      <c r="B24" s="270"/>
      <c r="C24" s="270"/>
      <c r="D24" s="271"/>
      <c r="E24" s="269" t="s">
        <v>124</v>
      </c>
      <c r="F24" s="270"/>
      <c r="G24" s="270"/>
      <c r="H24" s="271"/>
      <c r="I24" s="269" t="s">
        <v>388</v>
      </c>
      <c r="J24" s="270"/>
      <c r="K24" s="270"/>
      <c r="L24" s="270"/>
      <c r="M24" s="269" t="s">
        <v>559</v>
      </c>
      <c r="N24" s="270"/>
      <c r="O24" s="270"/>
      <c r="P24" s="271"/>
      <c r="Q24" s="269" t="s">
        <v>139</v>
      </c>
      <c r="R24" s="270"/>
      <c r="S24" s="270"/>
      <c r="T24" s="271"/>
      <c r="U24" s="99"/>
      <c r="V24" s="97"/>
      <c r="W24" s="97"/>
      <c r="X24" s="98"/>
    </row>
    <row r="25" spans="1:25" ht="13.5" customHeight="1">
      <c r="A25" s="269" t="s">
        <v>137</v>
      </c>
      <c r="B25" s="270"/>
      <c r="C25" s="270"/>
      <c r="D25" s="271"/>
      <c r="E25" s="269" t="s">
        <v>138</v>
      </c>
      <c r="F25" s="270"/>
      <c r="G25" s="270"/>
      <c r="H25" s="270"/>
      <c r="I25" s="269" t="s">
        <v>389</v>
      </c>
      <c r="J25" s="270"/>
      <c r="K25" s="270"/>
      <c r="L25" s="271"/>
      <c r="M25" s="269" t="s">
        <v>125</v>
      </c>
      <c r="N25" s="270"/>
      <c r="O25" s="270"/>
      <c r="P25" s="270"/>
      <c r="Q25" s="269" t="s">
        <v>560</v>
      </c>
      <c r="R25" s="270"/>
      <c r="S25" s="270"/>
      <c r="T25" s="270"/>
      <c r="U25" s="99"/>
      <c r="V25" s="97"/>
      <c r="W25" s="97"/>
      <c r="X25" s="98"/>
    </row>
    <row r="26" spans="1:25" ht="13.5" customHeight="1">
      <c r="A26" s="269" t="s">
        <v>143</v>
      </c>
      <c r="B26" s="270"/>
      <c r="C26" s="270"/>
      <c r="D26" s="271"/>
      <c r="E26" s="269" t="s">
        <v>101</v>
      </c>
      <c r="F26" s="270"/>
      <c r="G26" s="270"/>
      <c r="H26" s="271"/>
      <c r="I26" s="269" t="s">
        <v>101</v>
      </c>
      <c r="J26" s="270"/>
      <c r="K26" s="270"/>
      <c r="L26" s="271"/>
      <c r="M26" s="269" t="s">
        <v>101</v>
      </c>
      <c r="N26" s="270"/>
      <c r="O26" s="270"/>
      <c r="P26" s="271"/>
      <c r="Q26" s="269" t="s">
        <v>101</v>
      </c>
      <c r="R26" s="270"/>
      <c r="S26" s="270"/>
      <c r="T26" s="271"/>
      <c r="U26" s="99"/>
      <c r="V26" s="97"/>
      <c r="W26" s="97"/>
      <c r="X26" s="98"/>
    </row>
    <row r="27" spans="1:25" ht="13.5" customHeight="1">
      <c r="A27" s="266" t="s">
        <v>122</v>
      </c>
      <c r="B27" s="267"/>
      <c r="C27" s="267"/>
      <c r="D27" s="268"/>
      <c r="E27" s="266" t="s">
        <v>386</v>
      </c>
      <c r="F27" s="267"/>
      <c r="G27" s="267"/>
      <c r="H27" s="268"/>
      <c r="I27" s="266" t="s">
        <v>87</v>
      </c>
      <c r="J27" s="267"/>
      <c r="K27" s="267"/>
      <c r="L27" s="267"/>
      <c r="M27" s="266" t="s">
        <v>88</v>
      </c>
      <c r="N27" s="267"/>
      <c r="O27" s="267"/>
      <c r="P27" s="268"/>
      <c r="Q27" s="266" t="s">
        <v>140</v>
      </c>
      <c r="R27" s="267"/>
      <c r="S27" s="267"/>
      <c r="T27" s="268"/>
      <c r="U27" s="259" t="s">
        <v>94</v>
      </c>
      <c r="V27" s="260"/>
      <c r="W27" s="260"/>
      <c r="X27" s="261"/>
    </row>
    <row r="28" spans="1:25" ht="11.25" customHeight="1">
      <c r="A28" s="100" t="s">
        <v>15</v>
      </c>
      <c r="B28" s="101">
        <f>第3週明細!V11</f>
        <v>846.9</v>
      </c>
      <c r="C28" s="101" t="s">
        <v>13</v>
      </c>
      <c r="D28" s="106">
        <f>第3週明細!V7</f>
        <v>30.5</v>
      </c>
      <c r="E28" s="100" t="s">
        <v>15</v>
      </c>
      <c r="F28" s="101">
        <f>第3週明細!V19</f>
        <v>834.4</v>
      </c>
      <c r="G28" s="101" t="s">
        <v>13</v>
      </c>
      <c r="H28" s="106">
        <f>第3週明細!V15</f>
        <v>28</v>
      </c>
      <c r="I28" s="100" t="s">
        <v>15</v>
      </c>
      <c r="J28" s="101">
        <f>第3週明細!V27</f>
        <v>765.7</v>
      </c>
      <c r="K28" s="101" t="s">
        <v>13</v>
      </c>
      <c r="L28" s="106">
        <f>第3週明細!V23</f>
        <v>24.5</v>
      </c>
      <c r="M28" s="100" t="s">
        <v>15</v>
      </c>
      <c r="N28" s="101">
        <f>第3週明細!V35</f>
        <v>787.6</v>
      </c>
      <c r="O28" s="101" t="s">
        <v>13</v>
      </c>
      <c r="P28" s="106">
        <f>第3週明細!V31</f>
        <v>24</v>
      </c>
      <c r="Q28" s="100" t="s">
        <v>15</v>
      </c>
      <c r="R28" s="101">
        <f>第3週明細!V43</f>
        <v>757.1</v>
      </c>
      <c r="S28" s="101" t="s">
        <v>13</v>
      </c>
      <c r="T28" s="106">
        <f>第3週明細!V39</f>
        <v>25.5</v>
      </c>
      <c r="U28" s="99"/>
      <c r="V28" s="97"/>
      <c r="W28" s="97"/>
      <c r="X28" s="98"/>
    </row>
    <row r="29" spans="1:25" ht="11.25" customHeight="1" thickBot="1">
      <c r="A29" s="103" t="s">
        <v>14</v>
      </c>
      <c r="B29" s="104">
        <f>第3週明細!V5</f>
        <v>106.5</v>
      </c>
      <c r="C29" s="104" t="s">
        <v>12</v>
      </c>
      <c r="D29" s="107">
        <f>第3週明細!V9</f>
        <v>36.599999999999994</v>
      </c>
      <c r="E29" s="103" t="s">
        <v>14</v>
      </c>
      <c r="F29" s="104">
        <f>第3週明細!V13</f>
        <v>110</v>
      </c>
      <c r="G29" s="104" t="s">
        <v>12</v>
      </c>
      <c r="H29" s="107">
        <f>第3週明細!V17</f>
        <v>35.6</v>
      </c>
      <c r="I29" s="103" t="s">
        <v>14</v>
      </c>
      <c r="J29" s="104">
        <f>第3週明細!V21</f>
        <v>108</v>
      </c>
      <c r="K29" s="104" t="s">
        <v>12</v>
      </c>
      <c r="L29" s="107">
        <f>第3週明細!V25</f>
        <v>28.300000000000004</v>
      </c>
      <c r="M29" s="103" t="s">
        <v>14</v>
      </c>
      <c r="N29" s="104">
        <f>第3週明細!V29</f>
        <v>112.5</v>
      </c>
      <c r="O29" s="104" t="s">
        <v>12</v>
      </c>
      <c r="P29" s="107">
        <f>第3週明細!V33</f>
        <v>30.4</v>
      </c>
      <c r="Q29" s="103" t="s">
        <v>14</v>
      </c>
      <c r="R29" s="104">
        <f>第3週明細!V37</f>
        <v>101</v>
      </c>
      <c r="S29" s="104" t="s">
        <v>12</v>
      </c>
      <c r="T29" s="107">
        <f>第3週明細!V41</f>
        <v>30.9</v>
      </c>
      <c r="U29" s="99"/>
      <c r="V29" s="97"/>
      <c r="W29" s="97"/>
      <c r="X29" s="98"/>
      <c r="Y29" s="97"/>
    </row>
    <row r="30" spans="1:25" ht="13.5" customHeight="1">
      <c r="A30" s="272" t="s">
        <v>71</v>
      </c>
      <c r="B30" s="273"/>
      <c r="C30" s="273"/>
      <c r="D30" s="274"/>
      <c r="E30" s="272" t="s">
        <v>72</v>
      </c>
      <c r="F30" s="273"/>
      <c r="G30" s="273"/>
      <c r="H30" s="274"/>
      <c r="I30" s="272" t="s">
        <v>73</v>
      </c>
      <c r="J30" s="273"/>
      <c r="K30" s="273"/>
      <c r="L30" s="274"/>
      <c r="M30" s="272" t="s">
        <v>99</v>
      </c>
      <c r="N30" s="273"/>
      <c r="O30" s="273"/>
      <c r="P30" s="274"/>
      <c r="Q30" s="272" t="s">
        <v>74</v>
      </c>
      <c r="R30" s="273"/>
      <c r="S30" s="273"/>
      <c r="T30" s="273"/>
      <c r="U30" s="99"/>
      <c r="V30" s="97"/>
      <c r="W30" s="97"/>
      <c r="X30" s="98"/>
    </row>
    <row r="31" spans="1:25" ht="13.5" customHeight="1">
      <c r="A31" s="275" t="s">
        <v>36</v>
      </c>
      <c r="B31" s="276"/>
      <c r="C31" s="276"/>
      <c r="D31" s="276"/>
      <c r="E31" s="275" t="s">
        <v>78</v>
      </c>
      <c r="F31" s="276"/>
      <c r="G31" s="276"/>
      <c r="H31" s="276"/>
      <c r="I31" s="275" t="s">
        <v>90</v>
      </c>
      <c r="J31" s="276"/>
      <c r="K31" s="276"/>
      <c r="L31" s="283"/>
      <c r="M31" s="275" t="s">
        <v>77</v>
      </c>
      <c r="N31" s="276"/>
      <c r="O31" s="276"/>
      <c r="P31" s="283"/>
      <c r="Q31" s="275" t="s">
        <v>36</v>
      </c>
      <c r="R31" s="276"/>
      <c r="S31" s="276"/>
      <c r="T31" s="276"/>
      <c r="U31" s="99"/>
      <c r="V31" s="97"/>
      <c r="W31" s="97"/>
      <c r="X31" s="98"/>
    </row>
    <row r="32" spans="1:25" ht="13.5" customHeight="1">
      <c r="A32" s="269" t="s">
        <v>127</v>
      </c>
      <c r="B32" s="270"/>
      <c r="C32" s="270"/>
      <c r="D32" s="271"/>
      <c r="E32" s="269" t="s">
        <v>370</v>
      </c>
      <c r="F32" s="270"/>
      <c r="G32" s="270"/>
      <c r="H32" s="271"/>
      <c r="I32" s="269" t="s">
        <v>106</v>
      </c>
      <c r="J32" s="270"/>
      <c r="K32" s="270"/>
      <c r="L32" s="271"/>
      <c r="M32" s="269" t="s">
        <v>369</v>
      </c>
      <c r="N32" s="270"/>
      <c r="O32" s="270"/>
      <c r="P32" s="271"/>
      <c r="Q32" s="269" t="s">
        <v>381</v>
      </c>
      <c r="R32" s="270"/>
      <c r="S32" s="270"/>
      <c r="T32" s="270"/>
      <c r="U32" s="99"/>
      <c r="V32" s="97"/>
      <c r="W32" s="97"/>
      <c r="X32" s="98"/>
    </row>
    <row r="33" spans="1:24" ht="13.5" customHeight="1">
      <c r="A33" s="269" t="s">
        <v>380</v>
      </c>
      <c r="B33" s="270"/>
      <c r="C33" s="270"/>
      <c r="D33" s="270"/>
      <c r="E33" s="269" t="s">
        <v>131</v>
      </c>
      <c r="F33" s="270"/>
      <c r="G33" s="270"/>
      <c r="H33" s="271"/>
      <c r="I33" s="269" t="s">
        <v>427</v>
      </c>
      <c r="J33" s="270"/>
      <c r="K33" s="270"/>
      <c r="L33" s="271"/>
      <c r="M33" s="269" t="s">
        <v>141</v>
      </c>
      <c r="N33" s="270"/>
      <c r="O33" s="270"/>
      <c r="P33" s="271"/>
      <c r="Q33" s="269" t="s">
        <v>367</v>
      </c>
      <c r="R33" s="270"/>
      <c r="S33" s="270"/>
      <c r="T33" s="270"/>
      <c r="U33" s="259" t="s">
        <v>95</v>
      </c>
      <c r="V33" s="260"/>
      <c r="W33" s="260"/>
      <c r="X33" s="261"/>
    </row>
    <row r="34" spans="1:24" ht="13.5" customHeight="1">
      <c r="A34" s="269" t="s">
        <v>128</v>
      </c>
      <c r="B34" s="270"/>
      <c r="C34" s="270"/>
      <c r="D34" s="271"/>
      <c r="E34" s="269" t="s">
        <v>132</v>
      </c>
      <c r="F34" s="270"/>
      <c r="G34" s="270"/>
      <c r="H34" s="271"/>
      <c r="I34" s="269" t="s">
        <v>383</v>
      </c>
      <c r="J34" s="270"/>
      <c r="K34" s="270"/>
      <c r="L34" s="271"/>
      <c r="M34" s="269" t="s">
        <v>110</v>
      </c>
      <c r="N34" s="270"/>
      <c r="O34" s="270"/>
      <c r="P34" s="271"/>
      <c r="Q34" s="269" t="s">
        <v>384</v>
      </c>
      <c r="R34" s="270"/>
      <c r="S34" s="270"/>
      <c r="T34" s="270"/>
      <c r="U34" s="99"/>
      <c r="V34" s="97"/>
      <c r="W34" s="97"/>
      <c r="X34" s="98"/>
    </row>
    <row r="35" spans="1:24" ht="13.5" customHeight="1">
      <c r="A35" s="269" t="s">
        <v>101</v>
      </c>
      <c r="B35" s="270"/>
      <c r="C35" s="270"/>
      <c r="D35" s="271"/>
      <c r="E35" s="269" t="s">
        <v>101</v>
      </c>
      <c r="F35" s="270"/>
      <c r="G35" s="270"/>
      <c r="H35" s="271"/>
      <c r="I35" s="269" t="s">
        <v>143</v>
      </c>
      <c r="J35" s="270"/>
      <c r="K35" s="270"/>
      <c r="L35" s="271"/>
      <c r="M35" s="269" t="s">
        <v>101</v>
      </c>
      <c r="N35" s="270"/>
      <c r="O35" s="270"/>
      <c r="P35" s="271"/>
      <c r="Q35" s="269" t="s">
        <v>101</v>
      </c>
      <c r="R35" s="270"/>
      <c r="S35" s="270"/>
      <c r="T35" s="271"/>
      <c r="U35" s="99"/>
      <c r="V35" s="97"/>
      <c r="W35" s="97"/>
      <c r="X35" s="98"/>
    </row>
    <row r="36" spans="1:24" ht="13.5" customHeight="1">
      <c r="A36" s="266" t="s">
        <v>129</v>
      </c>
      <c r="B36" s="267"/>
      <c r="C36" s="267"/>
      <c r="D36" s="268"/>
      <c r="E36" s="266" t="s">
        <v>91</v>
      </c>
      <c r="F36" s="267"/>
      <c r="G36" s="267"/>
      <c r="H36" s="268"/>
      <c r="I36" s="266" t="s">
        <v>130</v>
      </c>
      <c r="J36" s="267"/>
      <c r="K36" s="267"/>
      <c r="L36" s="268"/>
      <c r="M36" s="266" t="s">
        <v>142</v>
      </c>
      <c r="N36" s="267"/>
      <c r="O36" s="267"/>
      <c r="P36" s="268"/>
      <c r="Q36" s="266" t="s">
        <v>92</v>
      </c>
      <c r="R36" s="267"/>
      <c r="S36" s="267"/>
      <c r="T36" s="267"/>
      <c r="U36" s="108"/>
      <c r="V36" s="109"/>
      <c r="W36" s="109"/>
      <c r="X36" s="110"/>
    </row>
    <row r="37" spans="1:24" ht="11.25" customHeight="1">
      <c r="A37" s="100" t="s">
        <v>15</v>
      </c>
      <c r="B37" s="101">
        <f>第4週明細!V11</f>
        <v>822.5</v>
      </c>
      <c r="C37" s="101" t="s">
        <v>13</v>
      </c>
      <c r="D37" s="106">
        <f>第4週明細!V7</f>
        <v>28.5</v>
      </c>
      <c r="E37" s="100" t="s">
        <v>15</v>
      </c>
      <c r="F37" s="101">
        <f>第4週明細!V19</f>
        <v>789.7</v>
      </c>
      <c r="G37" s="101" t="s">
        <v>13</v>
      </c>
      <c r="H37" s="106">
        <f>第4週明細!V15</f>
        <v>26.5</v>
      </c>
      <c r="I37" s="100" t="s">
        <v>15</v>
      </c>
      <c r="J37" s="101">
        <f>第4週明細!V27</f>
        <v>827.6</v>
      </c>
      <c r="K37" s="101" t="s">
        <v>13</v>
      </c>
      <c r="L37" s="106">
        <f>第4週明細!V23</f>
        <v>28</v>
      </c>
      <c r="M37" s="100" t="s">
        <v>15</v>
      </c>
      <c r="N37" s="101">
        <f>第4週明細!V35</f>
        <v>814.3</v>
      </c>
      <c r="O37" s="101" t="s">
        <v>13</v>
      </c>
      <c r="P37" s="106">
        <f>第4週明細!V31</f>
        <v>25.5</v>
      </c>
      <c r="Q37" s="100" t="s">
        <v>15</v>
      </c>
      <c r="R37" s="101">
        <f>第4週明細!V43</f>
        <v>786</v>
      </c>
      <c r="S37" s="101" t="s">
        <v>13</v>
      </c>
      <c r="T37" s="106">
        <f>第4週明細!V39</f>
        <v>24</v>
      </c>
      <c r="U37" s="94"/>
      <c r="V37" s="95"/>
      <c r="W37" s="95"/>
      <c r="X37" s="96"/>
    </row>
    <row r="38" spans="1:24" ht="11.25" customHeight="1" thickBot="1">
      <c r="A38" s="103" t="s">
        <v>14</v>
      </c>
      <c r="B38" s="104">
        <f>第4週明細!V5</f>
        <v>107.5</v>
      </c>
      <c r="C38" s="104" t="s">
        <v>12</v>
      </c>
      <c r="D38" s="107">
        <f>第4週明細!V9</f>
        <v>34</v>
      </c>
      <c r="E38" s="103" t="s">
        <v>14</v>
      </c>
      <c r="F38" s="104">
        <f>第4週明細!V13</f>
        <v>105.5</v>
      </c>
      <c r="G38" s="104" t="s">
        <v>12</v>
      </c>
      <c r="H38" s="107">
        <f>第4週明細!V17</f>
        <v>32.300000000000004</v>
      </c>
      <c r="I38" s="103" t="s">
        <v>14</v>
      </c>
      <c r="J38" s="104">
        <f>第4週明細!V21</f>
        <v>108.5</v>
      </c>
      <c r="K38" s="104" t="s">
        <v>12</v>
      </c>
      <c r="L38" s="107">
        <f>第4週明細!V25</f>
        <v>35.400000000000006</v>
      </c>
      <c r="M38" s="103" t="s">
        <v>14</v>
      </c>
      <c r="N38" s="104">
        <f>第4週明細!V29</f>
        <v>113.5</v>
      </c>
      <c r="O38" s="104" t="s">
        <v>12</v>
      </c>
      <c r="P38" s="107">
        <f>第4週明細!V33</f>
        <v>32.700000000000003</v>
      </c>
      <c r="Q38" s="103" t="s">
        <v>14</v>
      </c>
      <c r="R38" s="104">
        <f>第4週明細!V37</f>
        <v>112</v>
      </c>
      <c r="S38" s="104" t="s">
        <v>12</v>
      </c>
      <c r="T38" s="107">
        <f>第4週明細!V41</f>
        <v>30.499999999999996</v>
      </c>
      <c r="U38" s="112"/>
      <c r="V38" s="113"/>
      <c r="W38" s="113"/>
      <c r="X38" s="114"/>
    </row>
  </sheetData>
  <mergeCells count="148">
    <mergeCell ref="A36:D36"/>
    <mergeCell ref="E36:H36"/>
    <mergeCell ref="I36:L36"/>
    <mergeCell ref="M35:P35"/>
    <mergeCell ref="Q35:T35"/>
    <mergeCell ref="M36:P36"/>
    <mergeCell ref="Q36:T36"/>
    <mergeCell ref="M30:P30"/>
    <mergeCell ref="Q30:T30"/>
    <mergeCell ref="M31:P31"/>
    <mergeCell ref="Q31:T31"/>
    <mergeCell ref="M32:P32"/>
    <mergeCell ref="Q32:T32"/>
    <mergeCell ref="M33:P33"/>
    <mergeCell ref="Q33:T33"/>
    <mergeCell ref="M34:P34"/>
    <mergeCell ref="Q34:T34"/>
    <mergeCell ref="A33:D33"/>
    <mergeCell ref="E34:H34"/>
    <mergeCell ref="I34:L34"/>
    <mergeCell ref="A35:D35"/>
    <mergeCell ref="E35:H35"/>
    <mergeCell ref="I35:L35"/>
    <mergeCell ref="A34:D34"/>
    <mergeCell ref="I33:L33"/>
    <mergeCell ref="A30:D30"/>
    <mergeCell ref="E30:H30"/>
    <mergeCell ref="I30:L30"/>
    <mergeCell ref="A31:D31"/>
    <mergeCell ref="E31:H31"/>
    <mergeCell ref="I31:L31"/>
    <mergeCell ref="A32:D32"/>
    <mergeCell ref="E32:H32"/>
    <mergeCell ref="I32:L32"/>
    <mergeCell ref="E33:H33"/>
    <mergeCell ref="A24:D24"/>
    <mergeCell ref="E24:H24"/>
    <mergeCell ref="I24:L24"/>
    <mergeCell ref="M24:P24"/>
    <mergeCell ref="Q24:T24"/>
    <mergeCell ref="A21:D21"/>
    <mergeCell ref="E21:H21"/>
    <mergeCell ref="I21:L21"/>
    <mergeCell ref="M21:P21"/>
    <mergeCell ref="Q21:T21"/>
    <mergeCell ref="A22:D22"/>
    <mergeCell ref="E22:H22"/>
    <mergeCell ref="I22:L22"/>
    <mergeCell ref="Q23:T23"/>
    <mergeCell ref="M22:P22"/>
    <mergeCell ref="Q22:T22"/>
    <mergeCell ref="Q3:T3"/>
    <mergeCell ref="M9:P9"/>
    <mergeCell ref="Q9:T9"/>
    <mergeCell ref="M7:P7"/>
    <mergeCell ref="E4:H4"/>
    <mergeCell ref="I4:L4"/>
    <mergeCell ref="E7:H7"/>
    <mergeCell ref="A5:D5"/>
    <mergeCell ref="A6:D6"/>
    <mergeCell ref="M4:P4"/>
    <mergeCell ref="Q4:T4"/>
    <mergeCell ref="E5:H5"/>
    <mergeCell ref="I6:L6"/>
    <mergeCell ref="M5:P5"/>
    <mergeCell ref="Q5:T5"/>
    <mergeCell ref="E6:H6"/>
    <mergeCell ref="Q6:T6"/>
    <mergeCell ref="I5:L5"/>
    <mergeCell ref="M6:P6"/>
    <mergeCell ref="A9:D9"/>
    <mergeCell ref="A3:D3"/>
    <mergeCell ref="A4:D4"/>
    <mergeCell ref="A7:D7"/>
    <mergeCell ref="A8:D8"/>
    <mergeCell ref="Q15:T15"/>
    <mergeCell ref="E13:H13"/>
    <mergeCell ref="I13:L13"/>
    <mergeCell ref="M13:P13"/>
    <mergeCell ref="Q13:T13"/>
    <mergeCell ref="Q14:T14"/>
    <mergeCell ref="Q7:T7"/>
    <mergeCell ref="E8:H8"/>
    <mergeCell ref="I8:L8"/>
    <mergeCell ref="M8:P8"/>
    <mergeCell ref="Q8:T8"/>
    <mergeCell ref="E9:H9"/>
    <mergeCell ref="I9:L9"/>
    <mergeCell ref="I12:L12"/>
    <mergeCell ref="M12:P12"/>
    <mergeCell ref="Q12:T12"/>
    <mergeCell ref="E15:H15"/>
    <mergeCell ref="I15:L15"/>
    <mergeCell ref="M15:P15"/>
    <mergeCell ref="Q18:T18"/>
    <mergeCell ref="E23:H23"/>
    <mergeCell ref="I23:L23"/>
    <mergeCell ref="Q16:T16"/>
    <mergeCell ref="A17:D17"/>
    <mergeCell ref="E17:H17"/>
    <mergeCell ref="I17:L17"/>
    <mergeCell ref="M17:P17"/>
    <mergeCell ref="Q17:T17"/>
    <mergeCell ref="M23:P23"/>
    <mergeCell ref="A18:D18"/>
    <mergeCell ref="E18:H18"/>
    <mergeCell ref="I18:L18"/>
    <mergeCell ref="M18:P18"/>
    <mergeCell ref="E3:H3"/>
    <mergeCell ref="I3:L3"/>
    <mergeCell ref="M3:P3"/>
    <mergeCell ref="A15:D15"/>
    <mergeCell ref="A13:D13"/>
    <mergeCell ref="A14:D14"/>
    <mergeCell ref="A16:D16"/>
    <mergeCell ref="E16:H16"/>
    <mergeCell ref="I16:L16"/>
    <mergeCell ref="M16:P16"/>
    <mergeCell ref="I7:L7"/>
    <mergeCell ref="E12:H12"/>
    <mergeCell ref="E14:H14"/>
    <mergeCell ref="I14:L14"/>
    <mergeCell ref="M14:P14"/>
    <mergeCell ref="A12:D12"/>
    <mergeCell ref="A2:X2"/>
    <mergeCell ref="A1:X1"/>
    <mergeCell ref="U15:X15"/>
    <mergeCell ref="U21:X21"/>
    <mergeCell ref="U27:X27"/>
    <mergeCell ref="U33:X33"/>
    <mergeCell ref="U3:X3"/>
    <mergeCell ref="U10:X10"/>
    <mergeCell ref="A27:D27"/>
    <mergeCell ref="E27:H27"/>
    <mergeCell ref="I27:L27"/>
    <mergeCell ref="M27:P27"/>
    <mergeCell ref="Q27:T27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3:D2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tabSelected="1" zoomScaleNormal="100" workbookViewId="0">
      <selection activeCell="O37" sqref="O37"/>
    </sheetView>
  </sheetViews>
  <sheetFormatPr defaultColWidth="9" defaultRowHeight="13.5" customHeight="1"/>
  <cols>
    <col min="1" max="1" width="3.77734375" style="37" customWidth="1"/>
    <col min="2" max="2" width="0" style="9" hidden="1" customWidth="1"/>
    <col min="3" max="3" width="10.88671875" style="9" customWidth="1"/>
    <col min="4" max="4" width="3.77734375" style="38" customWidth="1"/>
    <col min="5" max="5" width="3.77734375" style="37" customWidth="1"/>
    <col min="6" max="6" width="10.88671875" style="9" customWidth="1"/>
    <col min="7" max="7" width="3.77734375" style="38" customWidth="1"/>
    <col min="8" max="8" width="3.77734375" style="37" customWidth="1"/>
    <col min="9" max="9" width="10.88671875" style="9" customWidth="1"/>
    <col min="10" max="10" width="3.77734375" style="38" customWidth="1"/>
    <col min="11" max="11" width="3.77734375" style="37" customWidth="1"/>
    <col min="12" max="12" width="10.88671875" style="9" customWidth="1"/>
    <col min="13" max="13" width="3.77734375" style="38" customWidth="1"/>
    <col min="14" max="14" width="3.77734375" style="37" customWidth="1"/>
    <col min="15" max="15" width="10.88671875" style="9" customWidth="1"/>
    <col min="16" max="16" width="3.77734375" style="38" customWidth="1"/>
    <col min="17" max="17" width="3.77734375" style="37" customWidth="1"/>
    <col min="18" max="18" width="10.88671875" style="9" customWidth="1"/>
    <col min="19" max="19" width="3.77734375" style="38" customWidth="1"/>
    <col min="20" max="20" width="3.77734375" style="37" customWidth="1"/>
    <col min="21" max="21" width="3.77734375" style="9" customWidth="1"/>
    <col min="22" max="22" width="8.33203125" style="39" customWidth="1"/>
    <col min="23" max="23" width="8.33203125" style="40" customWidth="1"/>
    <col min="24" max="24" width="4.109375" style="38" customWidth="1"/>
    <col min="25" max="25" width="6" style="2" hidden="1" customWidth="1"/>
    <col min="26" max="26" width="5.44140625" style="3" hidden="1" customWidth="1"/>
    <col min="27" max="27" width="7.77734375" style="2" hidden="1" customWidth="1"/>
    <col min="28" max="28" width="8" style="2" hidden="1" customWidth="1"/>
    <col min="29" max="29" width="7.88671875" style="2" hidden="1" customWidth="1"/>
    <col min="30" max="30" width="7.44140625" style="2" hidden="1" customWidth="1"/>
    <col min="31" max="16384" width="9" style="9"/>
  </cols>
  <sheetData>
    <row r="1" spans="1:30" s="2" customFormat="1" ht="18.75" customHeight="1">
      <c r="A1" s="294" t="s">
        <v>391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Z1" s="3"/>
    </row>
    <row r="2" spans="1:30" s="2" customFormat="1" ht="13.5" customHeight="1" thickBot="1">
      <c r="A2" s="4" t="s">
        <v>38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>
      <c r="A3" s="43" t="s">
        <v>144</v>
      </c>
      <c r="B3" s="44" t="s">
        <v>0</v>
      </c>
      <c r="C3" s="45" t="s">
        <v>1</v>
      </c>
      <c r="D3" s="46" t="s">
        <v>145</v>
      </c>
      <c r="E3" s="47" t="s">
        <v>146</v>
      </c>
      <c r="F3" s="45" t="s">
        <v>2</v>
      </c>
      <c r="G3" s="45" t="s">
        <v>145</v>
      </c>
      <c r="H3" s="45" t="s">
        <v>146</v>
      </c>
      <c r="I3" s="45" t="s">
        <v>3</v>
      </c>
      <c r="J3" s="45" t="s">
        <v>145</v>
      </c>
      <c r="K3" s="45" t="s">
        <v>146</v>
      </c>
      <c r="L3" s="45" t="s">
        <v>3</v>
      </c>
      <c r="M3" s="45" t="s">
        <v>145</v>
      </c>
      <c r="N3" s="45" t="s">
        <v>146</v>
      </c>
      <c r="O3" s="45" t="s">
        <v>3</v>
      </c>
      <c r="P3" s="45" t="s">
        <v>145</v>
      </c>
      <c r="Q3" s="45" t="s">
        <v>146</v>
      </c>
      <c r="R3" s="46" t="s">
        <v>4</v>
      </c>
      <c r="S3" s="45" t="s">
        <v>145</v>
      </c>
      <c r="T3" s="45" t="s">
        <v>146</v>
      </c>
      <c r="U3" s="45" t="s">
        <v>147</v>
      </c>
      <c r="V3" s="48" t="s">
        <v>5</v>
      </c>
      <c r="W3" s="45" t="s">
        <v>148</v>
      </c>
      <c r="X3" s="49" t="s">
        <v>149</v>
      </c>
      <c r="Y3" s="3"/>
    </row>
    <row r="4" spans="1:30" ht="13.5" customHeight="1">
      <c r="A4" s="22">
        <v>4</v>
      </c>
      <c r="B4" s="292"/>
      <c r="C4" s="65" t="s">
        <v>150</v>
      </c>
      <c r="D4" s="66" t="s">
        <v>151</v>
      </c>
      <c r="E4" s="67"/>
      <c r="F4" s="68" t="s">
        <v>217</v>
      </c>
      <c r="G4" s="68" t="s">
        <v>218</v>
      </c>
      <c r="H4" s="68"/>
      <c r="I4" s="68" t="s">
        <v>219</v>
      </c>
      <c r="J4" s="93" t="s">
        <v>220</v>
      </c>
      <c r="K4" s="68"/>
      <c r="L4" s="68" t="s">
        <v>221</v>
      </c>
      <c r="M4" s="68" t="s">
        <v>222</v>
      </c>
      <c r="N4" s="68"/>
      <c r="O4" s="68" t="s">
        <v>155</v>
      </c>
      <c r="P4" s="68" t="s">
        <v>153</v>
      </c>
      <c r="Q4" s="68"/>
      <c r="R4" s="65" t="s">
        <v>223</v>
      </c>
      <c r="S4" s="65" t="s">
        <v>152</v>
      </c>
      <c r="T4" s="65"/>
      <c r="U4" s="287" t="s">
        <v>156</v>
      </c>
      <c r="V4" s="50" t="s">
        <v>6</v>
      </c>
      <c r="W4" s="51" t="s">
        <v>157</v>
      </c>
      <c r="X4" s="52">
        <v>5.9</v>
      </c>
      <c r="AA4" s="2" t="s">
        <v>39</v>
      </c>
      <c r="AB4" s="2" t="s">
        <v>40</v>
      </c>
      <c r="AC4" s="2" t="s">
        <v>41</v>
      </c>
      <c r="AD4" s="2" t="s">
        <v>42</v>
      </c>
    </row>
    <row r="5" spans="1:30" ht="13.5" customHeight="1">
      <c r="A5" s="23" t="s">
        <v>7</v>
      </c>
      <c r="B5" s="292"/>
      <c r="C5" s="10" t="s">
        <v>26</v>
      </c>
      <c r="D5" s="11"/>
      <c r="E5" s="61">
        <v>110</v>
      </c>
      <c r="F5" s="10" t="s">
        <v>193</v>
      </c>
      <c r="G5" s="13"/>
      <c r="H5" s="13">
        <v>65</v>
      </c>
      <c r="I5" s="10" t="s">
        <v>30</v>
      </c>
      <c r="J5" s="13" t="s">
        <v>29</v>
      </c>
      <c r="K5" s="13">
        <v>50</v>
      </c>
      <c r="L5" s="10" t="s">
        <v>21</v>
      </c>
      <c r="M5" s="13"/>
      <c r="N5" s="13">
        <v>40</v>
      </c>
      <c r="O5" s="10" t="str">
        <f>O4</f>
        <v>深色蔬菜</v>
      </c>
      <c r="P5" s="10"/>
      <c r="Q5" s="10">
        <v>100</v>
      </c>
      <c r="R5" s="86" t="s">
        <v>280</v>
      </c>
      <c r="S5" s="81"/>
      <c r="T5" s="13">
        <v>30</v>
      </c>
      <c r="U5" s="288"/>
      <c r="V5" s="53">
        <f>X4*15+X6*5+10</f>
        <v>107</v>
      </c>
      <c r="W5" s="26" t="s">
        <v>160</v>
      </c>
      <c r="X5" s="54">
        <v>2.9</v>
      </c>
      <c r="Y5" s="3" t="s">
        <v>43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>
      <c r="A6" s="23">
        <v>1</v>
      </c>
      <c r="B6" s="292"/>
      <c r="C6" s="10"/>
      <c r="D6" s="11"/>
      <c r="E6" s="61"/>
      <c r="F6" s="10"/>
      <c r="G6" s="13"/>
      <c r="H6" s="13"/>
      <c r="I6" s="10" t="s">
        <v>16</v>
      </c>
      <c r="J6" s="17"/>
      <c r="K6" s="13">
        <v>10</v>
      </c>
      <c r="L6" s="10" t="s">
        <v>278</v>
      </c>
      <c r="M6" s="13"/>
      <c r="N6" s="13">
        <v>10</v>
      </c>
      <c r="O6" s="10"/>
      <c r="P6" s="10"/>
      <c r="Q6" s="10"/>
      <c r="R6" s="10" t="s">
        <v>281</v>
      </c>
      <c r="S6" s="81"/>
      <c r="T6" s="13">
        <v>5</v>
      </c>
      <c r="U6" s="288"/>
      <c r="V6" s="55" t="s">
        <v>8</v>
      </c>
      <c r="W6" s="26" t="s">
        <v>163</v>
      </c>
      <c r="X6" s="54">
        <v>1.7</v>
      </c>
      <c r="Y6" s="14" t="s">
        <v>44</v>
      </c>
      <c r="Z6" s="3">
        <v>2</v>
      </c>
      <c r="AA6" s="15">
        <f>Z6*7</f>
        <v>14</v>
      </c>
      <c r="AB6" s="3">
        <f>Z6*5</f>
        <v>10</v>
      </c>
      <c r="AC6" s="3" t="s">
        <v>45</v>
      </c>
      <c r="AD6" s="16">
        <f>AA6*4+AB6*9</f>
        <v>146</v>
      </c>
    </row>
    <row r="7" spans="1:30" ht="13.5" customHeight="1">
      <c r="A7" s="23" t="s">
        <v>9</v>
      </c>
      <c r="B7" s="292"/>
      <c r="C7" s="10"/>
      <c r="D7" s="11"/>
      <c r="E7" s="61"/>
      <c r="F7" s="10"/>
      <c r="G7" s="13"/>
      <c r="H7" s="13"/>
      <c r="I7" s="10" t="s">
        <v>23</v>
      </c>
      <c r="J7" s="90"/>
      <c r="K7" s="13">
        <v>10</v>
      </c>
      <c r="L7" s="10"/>
      <c r="M7" s="13"/>
      <c r="N7" s="13"/>
      <c r="O7" s="10"/>
      <c r="P7" s="17"/>
      <c r="Q7" s="10"/>
      <c r="R7" s="10" t="s">
        <v>282</v>
      </c>
      <c r="S7" s="13"/>
      <c r="T7" s="13">
        <v>10</v>
      </c>
      <c r="U7" s="288"/>
      <c r="V7" s="53">
        <f>X5*5+X7*5</f>
        <v>27</v>
      </c>
      <c r="W7" s="26" t="s">
        <v>165</v>
      </c>
      <c r="X7" s="54">
        <v>2.5</v>
      </c>
      <c r="Y7" s="2" t="s">
        <v>46</v>
      </c>
      <c r="Z7" s="3">
        <v>1.8</v>
      </c>
      <c r="AA7" s="3">
        <f>Z7*1</f>
        <v>1.8</v>
      </c>
      <c r="AB7" s="3" t="s">
        <v>47</v>
      </c>
      <c r="AC7" s="3">
        <f>Z7*5</f>
        <v>9</v>
      </c>
      <c r="AD7" s="3">
        <f>AA7*4+AC7*4</f>
        <v>43.2</v>
      </c>
    </row>
    <row r="8" spans="1:30" ht="13.5" customHeight="1">
      <c r="A8" s="290" t="s">
        <v>166</v>
      </c>
      <c r="B8" s="292"/>
      <c r="C8" s="10"/>
      <c r="D8" s="11"/>
      <c r="E8" s="61"/>
      <c r="F8" s="10"/>
      <c r="G8" s="17"/>
      <c r="H8" s="13"/>
      <c r="I8" s="24"/>
      <c r="J8" s="25"/>
      <c r="K8" s="26"/>
      <c r="L8" s="10"/>
      <c r="M8" s="115"/>
      <c r="N8" s="13"/>
      <c r="O8" s="10"/>
      <c r="P8" s="17"/>
      <c r="Q8" s="10"/>
      <c r="R8" s="10"/>
      <c r="S8" s="13"/>
      <c r="T8" s="13"/>
      <c r="U8" s="288"/>
      <c r="V8" s="55" t="s">
        <v>10</v>
      </c>
      <c r="W8" s="26" t="s">
        <v>167</v>
      </c>
      <c r="X8" s="54"/>
      <c r="Y8" s="2" t="s">
        <v>48</v>
      </c>
      <c r="Z8" s="3">
        <v>2.5</v>
      </c>
      <c r="AA8" s="3"/>
      <c r="AB8" s="3">
        <f>Z8*5</f>
        <v>12.5</v>
      </c>
      <c r="AC8" s="3" t="s">
        <v>47</v>
      </c>
      <c r="AD8" s="3">
        <f>AB8*9</f>
        <v>112.5</v>
      </c>
    </row>
    <row r="9" spans="1:30" ht="13.5" customHeight="1">
      <c r="A9" s="291"/>
      <c r="B9" s="292"/>
      <c r="C9" s="10"/>
      <c r="D9" s="20"/>
      <c r="E9" s="61"/>
      <c r="F9" s="10"/>
      <c r="G9" s="17"/>
      <c r="H9" s="13"/>
      <c r="I9" s="10"/>
      <c r="J9" s="115"/>
      <c r="K9" s="10"/>
      <c r="L9" s="24"/>
      <c r="M9" s="25"/>
      <c r="N9" s="26"/>
      <c r="O9" s="10"/>
      <c r="P9" s="17"/>
      <c r="Q9" s="10"/>
      <c r="R9" s="10"/>
      <c r="S9" s="81"/>
      <c r="T9" s="13"/>
      <c r="U9" s="288"/>
      <c r="V9" s="53">
        <f>X4*2+X5*7+X6</f>
        <v>33.800000000000004</v>
      </c>
      <c r="W9" s="56" t="s">
        <v>168</v>
      </c>
      <c r="X9" s="57"/>
      <c r="Y9" s="2" t="s">
        <v>49</v>
      </c>
      <c r="Z9" s="3">
        <v>1</v>
      </c>
      <c r="AC9" s="2">
        <f>Z9*15</f>
        <v>15</v>
      </c>
    </row>
    <row r="10" spans="1:30" ht="13.5" customHeight="1">
      <c r="A10" s="18" t="s">
        <v>169</v>
      </c>
      <c r="B10" s="19"/>
      <c r="C10" s="10"/>
      <c r="D10" s="20"/>
      <c r="E10" s="61"/>
      <c r="F10" s="10"/>
      <c r="G10" s="17"/>
      <c r="H10" s="13"/>
      <c r="I10" s="10"/>
      <c r="J10" s="115"/>
      <c r="K10" s="10"/>
      <c r="L10" s="10"/>
      <c r="M10" s="115"/>
      <c r="N10" s="10"/>
      <c r="O10" s="10"/>
      <c r="P10" s="17"/>
      <c r="Q10" s="10"/>
      <c r="R10" s="10"/>
      <c r="S10" s="17"/>
      <c r="T10" s="13"/>
      <c r="U10" s="288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 thickBot="1">
      <c r="A11" s="29"/>
      <c r="B11" s="28"/>
      <c r="C11" s="17"/>
      <c r="D11" s="20"/>
      <c r="E11" s="12"/>
      <c r="F11" s="73"/>
      <c r="G11" s="70"/>
      <c r="H11" s="74"/>
      <c r="I11" s="73"/>
      <c r="J11" s="75"/>
      <c r="K11" s="73"/>
      <c r="L11" s="73"/>
      <c r="M11" s="75"/>
      <c r="N11" s="73"/>
      <c r="O11" s="73"/>
      <c r="P11" s="70"/>
      <c r="Q11" s="73"/>
      <c r="R11" s="73"/>
      <c r="S11" s="70"/>
      <c r="T11" s="74"/>
      <c r="U11" s="293"/>
      <c r="V11" s="58">
        <f>V5*4+V7*9+V9*4</f>
        <v>806.2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>
      <c r="A12" s="23">
        <v>4</v>
      </c>
      <c r="B12" s="286"/>
      <c r="C12" s="65" t="s">
        <v>170</v>
      </c>
      <c r="D12" s="66" t="s">
        <v>151</v>
      </c>
      <c r="E12" s="67"/>
      <c r="F12" s="65" t="s">
        <v>171</v>
      </c>
      <c r="G12" s="65" t="s">
        <v>153</v>
      </c>
      <c r="H12" s="65"/>
      <c r="I12" s="65" t="s">
        <v>224</v>
      </c>
      <c r="J12" s="65" t="s">
        <v>218</v>
      </c>
      <c r="K12" s="65"/>
      <c r="L12" s="68" t="s">
        <v>225</v>
      </c>
      <c r="M12" s="68" t="s">
        <v>226</v>
      </c>
      <c r="N12" s="68"/>
      <c r="O12" s="68" t="s">
        <v>227</v>
      </c>
      <c r="P12" s="65" t="s">
        <v>153</v>
      </c>
      <c r="Q12" s="68"/>
      <c r="R12" s="68" t="s">
        <v>395</v>
      </c>
      <c r="S12" s="68" t="s">
        <v>152</v>
      </c>
      <c r="T12" s="68"/>
      <c r="U12" s="287" t="s">
        <v>156</v>
      </c>
      <c r="V12" s="50" t="s">
        <v>6</v>
      </c>
      <c r="W12" s="51" t="s">
        <v>157</v>
      </c>
      <c r="X12" s="52">
        <v>5.5</v>
      </c>
      <c r="AA12" s="2" t="s">
        <v>50</v>
      </c>
      <c r="AB12" s="2" t="s">
        <v>51</v>
      </c>
      <c r="AC12" s="2" t="s">
        <v>52</v>
      </c>
      <c r="AD12" s="2" t="s">
        <v>53</v>
      </c>
    </row>
    <row r="13" spans="1:30" ht="13.5" customHeight="1">
      <c r="A13" s="23" t="s">
        <v>7</v>
      </c>
      <c r="B13" s="292"/>
      <c r="C13" s="10" t="s">
        <v>26</v>
      </c>
      <c r="D13" s="13"/>
      <c r="E13" s="13">
        <v>70</v>
      </c>
      <c r="F13" s="10" t="s">
        <v>158</v>
      </c>
      <c r="G13" s="26"/>
      <c r="H13" s="26">
        <v>55</v>
      </c>
      <c r="I13" s="10" t="s">
        <v>224</v>
      </c>
      <c r="J13" s="13" t="s">
        <v>172</v>
      </c>
      <c r="K13" s="13">
        <v>30</v>
      </c>
      <c r="L13" s="10" t="s">
        <v>173</v>
      </c>
      <c r="M13" s="81"/>
      <c r="N13" s="13">
        <v>30</v>
      </c>
      <c r="O13" s="10" t="str">
        <f>O12</f>
        <v>淺色蔬菜</v>
      </c>
      <c r="P13" s="10"/>
      <c r="Q13" s="10">
        <v>100</v>
      </c>
      <c r="R13" s="86" t="s">
        <v>396</v>
      </c>
      <c r="S13" s="92"/>
      <c r="T13" s="13">
        <v>10</v>
      </c>
      <c r="U13" s="288"/>
      <c r="V13" s="53">
        <f>X12*15+X14*5+10</f>
        <v>102</v>
      </c>
      <c r="W13" s="26" t="s">
        <v>160</v>
      </c>
      <c r="X13" s="54">
        <v>2.7</v>
      </c>
      <c r="Y13" s="3" t="s">
        <v>54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>
      <c r="A14" s="23">
        <v>6</v>
      </c>
      <c r="B14" s="292"/>
      <c r="C14" s="10" t="s">
        <v>174</v>
      </c>
      <c r="D14" s="13"/>
      <c r="E14" s="13">
        <v>40</v>
      </c>
      <c r="F14" s="10" t="s">
        <v>164</v>
      </c>
      <c r="G14" s="13"/>
      <c r="H14" s="13">
        <v>20</v>
      </c>
      <c r="I14" s="10"/>
      <c r="J14" s="13" t="s">
        <v>283</v>
      </c>
      <c r="K14" s="13"/>
      <c r="L14" s="10" t="s">
        <v>161</v>
      </c>
      <c r="M14" s="13"/>
      <c r="N14" s="13">
        <v>15</v>
      </c>
      <c r="O14" s="10"/>
      <c r="P14" s="10"/>
      <c r="Q14" s="10"/>
      <c r="R14" s="10" t="s">
        <v>397</v>
      </c>
      <c r="S14" s="90"/>
      <c r="T14" s="13">
        <v>10</v>
      </c>
      <c r="U14" s="288"/>
      <c r="V14" s="55" t="s">
        <v>8</v>
      </c>
      <c r="W14" s="26" t="s">
        <v>163</v>
      </c>
      <c r="X14" s="54">
        <v>1.9</v>
      </c>
      <c r="Y14" s="14" t="s">
        <v>55</v>
      </c>
      <c r="Z14" s="3">
        <v>2</v>
      </c>
      <c r="AA14" s="15">
        <f>Z14*7</f>
        <v>14</v>
      </c>
      <c r="AB14" s="3">
        <f>Z14*5</f>
        <v>10</v>
      </c>
      <c r="AC14" s="3" t="s">
        <v>47</v>
      </c>
      <c r="AD14" s="16">
        <f>AA14*4+AB14*9</f>
        <v>146</v>
      </c>
    </row>
    <row r="15" spans="1:30" ht="13.5" customHeight="1">
      <c r="A15" s="23" t="s">
        <v>175</v>
      </c>
      <c r="B15" s="292"/>
      <c r="C15" s="17"/>
      <c r="D15" s="85"/>
      <c r="E15" s="12"/>
      <c r="F15" s="10" t="s">
        <v>161</v>
      </c>
      <c r="G15" s="115"/>
      <c r="H15" s="13">
        <v>10</v>
      </c>
      <c r="I15" s="10"/>
      <c r="J15" s="13"/>
      <c r="K15" s="13"/>
      <c r="L15" s="10" t="s">
        <v>176</v>
      </c>
      <c r="M15" s="13"/>
      <c r="N15" s="13">
        <v>10</v>
      </c>
      <c r="O15" s="10"/>
      <c r="P15" s="17"/>
      <c r="Q15" s="10"/>
      <c r="R15" s="10" t="s">
        <v>398</v>
      </c>
      <c r="S15" s="90"/>
      <c r="T15" s="13">
        <v>5</v>
      </c>
      <c r="U15" s="288"/>
      <c r="V15" s="53">
        <f>X13*5+X15*5</f>
        <v>26.5</v>
      </c>
      <c r="W15" s="26" t="s">
        <v>165</v>
      </c>
      <c r="X15" s="54">
        <v>2.6</v>
      </c>
      <c r="Y15" s="2" t="s">
        <v>56</v>
      </c>
      <c r="Z15" s="3">
        <v>1.6</v>
      </c>
      <c r="AA15" s="3">
        <f>Z15*1</f>
        <v>1.6</v>
      </c>
      <c r="AB15" s="3" t="s">
        <v>47</v>
      </c>
      <c r="AC15" s="3">
        <f>Z15*5</f>
        <v>8</v>
      </c>
      <c r="AD15" s="3">
        <f>AA15*4+AC15*4</f>
        <v>38.4</v>
      </c>
    </row>
    <row r="16" spans="1:30" ht="13.5" customHeight="1">
      <c r="A16" s="290" t="s">
        <v>177</v>
      </c>
      <c r="B16" s="292"/>
      <c r="C16" s="10"/>
      <c r="D16" s="85"/>
      <c r="E16" s="61"/>
      <c r="F16" s="10"/>
      <c r="G16" s="115"/>
      <c r="H16" s="13"/>
      <c r="I16" s="10"/>
      <c r="J16" s="13"/>
      <c r="K16" s="13"/>
      <c r="L16" s="10" t="s">
        <v>434</v>
      </c>
      <c r="M16" s="10" t="s">
        <v>435</v>
      </c>
      <c r="N16" s="13">
        <v>10</v>
      </c>
      <c r="O16" s="10"/>
      <c r="P16" s="17"/>
      <c r="Q16" s="10"/>
      <c r="R16" s="10"/>
      <c r="S16" s="90"/>
      <c r="T16" s="13"/>
      <c r="U16" s="288"/>
      <c r="V16" s="55" t="s">
        <v>10</v>
      </c>
      <c r="W16" s="26" t="s">
        <v>167</v>
      </c>
      <c r="X16" s="54"/>
      <c r="Y16" s="2" t="s">
        <v>48</v>
      </c>
      <c r="Z16" s="3">
        <v>2.5</v>
      </c>
      <c r="AA16" s="3"/>
      <c r="AB16" s="3">
        <f>Z16*5</f>
        <v>12.5</v>
      </c>
      <c r="AC16" s="3" t="s">
        <v>47</v>
      </c>
      <c r="AD16" s="3">
        <f>AB16*9</f>
        <v>112.5</v>
      </c>
    </row>
    <row r="17" spans="1:30" ht="13.5" customHeight="1">
      <c r="A17" s="290"/>
      <c r="B17" s="292"/>
      <c r="C17" s="17"/>
      <c r="D17" s="20"/>
      <c r="E17" s="12"/>
      <c r="F17" s="10"/>
      <c r="G17" s="17"/>
      <c r="H17" s="13"/>
      <c r="I17" s="10"/>
      <c r="J17" s="115"/>
      <c r="K17" s="13"/>
      <c r="L17" s="24"/>
      <c r="M17" s="25"/>
      <c r="N17" s="26"/>
      <c r="O17" s="10"/>
      <c r="P17" s="17"/>
      <c r="Q17" s="10"/>
      <c r="R17" s="10"/>
      <c r="S17" s="17"/>
      <c r="T17" s="13"/>
      <c r="U17" s="288"/>
      <c r="V17" s="53">
        <f>X12*2+X13*7+X14</f>
        <v>31.8</v>
      </c>
      <c r="W17" s="56" t="s">
        <v>168</v>
      </c>
      <c r="X17" s="57"/>
      <c r="Y17" s="2" t="s">
        <v>49</v>
      </c>
      <c r="Z17" s="3">
        <v>1</v>
      </c>
      <c r="AC17" s="2">
        <f>Z17*15</f>
        <v>15</v>
      </c>
    </row>
    <row r="18" spans="1:30" ht="13.5" customHeight="1">
      <c r="A18" s="18" t="s">
        <v>169</v>
      </c>
      <c r="B18" s="19"/>
      <c r="C18" s="17"/>
      <c r="D18" s="20"/>
      <c r="E18" s="12"/>
      <c r="F18" s="10"/>
      <c r="G18" s="17"/>
      <c r="H18" s="13"/>
      <c r="I18" s="10"/>
      <c r="J18" s="115"/>
      <c r="K18" s="13"/>
      <c r="L18" s="10"/>
      <c r="M18" s="115"/>
      <c r="N18" s="10"/>
      <c r="O18" s="10"/>
      <c r="P18" s="17"/>
      <c r="Q18" s="10"/>
      <c r="R18" s="10"/>
      <c r="S18" s="17"/>
      <c r="T18" s="13"/>
      <c r="U18" s="288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>
      <c r="A19" s="76"/>
      <c r="B19" s="77"/>
      <c r="C19" s="17"/>
      <c r="D19" s="20"/>
      <c r="E19" s="12"/>
      <c r="F19" s="73"/>
      <c r="G19" s="70"/>
      <c r="H19" s="74"/>
      <c r="I19" s="73"/>
      <c r="J19" s="75"/>
      <c r="K19" s="73"/>
      <c r="L19" s="73"/>
      <c r="M19" s="75"/>
      <c r="N19" s="73"/>
      <c r="O19" s="73"/>
      <c r="P19" s="70"/>
      <c r="Q19" s="73"/>
      <c r="R19" s="73"/>
      <c r="S19" s="70"/>
      <c r="T19" s="74"/>
      <c r="U19" s="293"/>
      <c r="V19" s="58">
        <f>V13*4+V15*9+V17*4</f>
        <v>773.7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>
      <c r="A20" s="22">
        <v>4</v>
      </c>
      <c r="B20" s="292"/>
      <c r="C20" s="65" t="s">
        <v>229</v>
      </c>
      <c r="D20" s="66" t="s">
        <v>230</v>
      </c>
      <c r="E20" s="67"/>
      <c r="F20" s="65" t="s">
        <v>231</v>
      </c>
      <c r="G20" s="65" t="s">
        <v>218</v>
      </c>
      <c r="H20" s="65"/>
      <c r="I20" s="68" t="s">
        <v>429</v>
      </c>
      <c r="J20" s="68" t="s">
        <v>399</v>
      </c>
      <c r="K20" s="68"/>
      <c r="L20" s="65" t="s">
        <v>233</v>
      </c>
      <c r="M20" s="65" t="s">
        <v>230</v>
      </c>
      <c r="N20" s="65"/>
      <c r="O20" s="65" t="s">
        <v>155</v>
      </c>
      <c r="P20" s="65" t="s">
        <v>153</v>
      </c>
      <c r="Q20" s="65"/>
      <c r="R20" s="68" t="s">
        <v>234</v>
      </c>
      <c r="S20" s="68" t="s">
        <v>152</v>
      </c>
      <c r="T20" s="68"/>
      <c r="U20" s="287" t="s">
        <v>156</v>
      </c>
      <c r="V20" s="50" t="s">
        <v>6</v>
      </c>
      <c r="W20" s="51" t="s">
        <v>157</v>
      </c>
      <c r="X20" s="52">
        <v>6</v>
      </c>
      <c r="AA20" s="2" t="s">
        <v>50</v>
      </c>
      <c r="AB20" s="2" t="s">
        <v>51</v>
      </c>
      <c r="AC20" s="2" t="s">
        <v>52</v>
      </c>
      <c r="AD20" s="2" t="s">
        <v>53</v>
      </c>
    </row>
    <row r="21" spans="1:30" ht="13.5" customHeight="1">
      <c r="A21" s="23" t="s">
        <v>180</v>
      </c>
      <c r="B21" s="292"/>
      <c r="C21" s="10" t="s">
        <v>31</v>
      </c>
      <c r="D21" s="11"/>
      <c r="E21" s="61">
        <v>165</v>
      </c>
      <c r="F21" s="10" t="s">
        <v>287</v>
      </c>
      <c r="G21" s="26"/>
      <c r="H21" s="26">
        <v>60</v>
      </c>
      <c r="I21" s="10" t="s">
        <v>429</v>
      </c>
      <c r="J21" s="13" t="s">
        <v>430</v>
      </c>
      <c r="K21" s="13">
        <v>30</v>
      </c>
      <c r="L21" s="10" t="s">
        <v>288</v>
      </c>
      <c r="M21" s="90"/>
      <c r="N21" s="13">
        <v>40</v>
      </c>
      <c r="O21" s="10" t="str">
        <f>O20</f>
        <v>深色蔬菜</v>
      </c>
      <c r="P21" s="10"/>
      <c r="Q21" s="10">
        <v>100</v>
      </c>
      <c r="R21" s="86" t="s">
        <v>291</v>
      </c>
      <c r="S21" s="90"/>
      <c r="T21" s="13">
        <v>30</v>
      </c>
      <c r="U21" s="288"/>
      <c r="V21" s="53">
        <f>X20*15+X22*5+10</f>
        <v>110.5</v>
      </c>
      <c r="W21" s="26" t="s">
        <v>160</v>
      </c>
      <c r="X21" s="54">
        <v>2.2999999999999998</v>
      </c>
      <c r="Y21" s="3" t="s">
        <v>54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>
      <c r="A22" s="23">
        <v>7</v>
      </c>
      <c r="B22" s="292"/>
      <c r="C22" s="10" t="s">
        <v>22</v>
      </c>
      <c r="D22" s="88"/>
      <c r="E22" s="61">
        <v>15</v>
      </c>
      <c r="F22" s="10"/>
      <c r="G22" s="13"/>
      <c r="H22" s="13"/>
      <c r="I22" s="10"/>
      <c r="J22" s="13"/>
      <c r="K22" s="13"/>
      <c r="L22" s="10" t="s">
        <v>289</v>
      </c>
      <c r="M22" s="90"/>
      <c r="N22" s="13">
        <v>10</v>
      </c>
      <c r="O22" s="10"/>
      <c r="P22" s="10"/>
      <c r="Q22" s="10"/>
      <c r="R22" s="10" t="s">
        <v>292</v>
      </c>
      <c r="S22" s="90"/>
      <c r="T22" s="13">
        <v>10</v>
      </c>
      <c r="U22" s="288"/>
      <c r="V22" s="55" t="s">
        <v>8</v>
      </c>
      <c r="W22" s="26" t="s">
        <v>163</v>
      </c>
      <c r="X22" s="54">
        <v>2.1</v>
      </c>
      <c r="Y22" s="14" t="s">
        <v>55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47</v>
      </c>
      <c r="AD22" s="16">
        <f>AA22*4+AB22*9</f>
        <v>160.60000000000002</v>
      </c>
    </row>
    <row r="23" spans="1:30" ht="13.5" customHeight="1">
      <c r="A23" s="23" t="s">
        <v>9</v>
      </c>
      <c r="B23" s="292"/>
      <c r="C23" s="10" t="s">
        <v>286</v>
      </c>
      <c r="D23" s="81"/>
      <c r="E23" s="61">
        <v>5</v>
      </c>
      <c r="F23" s="10"/>
      <c r="G23" s="115"/>
      <c r="H23" s="13"/>
      <c r="I23" s="10"/>
      <c r="J23" s="13"/>
      <c r="K23" s="13"/>
      <c r="L23" s="10" t="s">
        <v>290</v>
      </c>
      <c r="M23" s="90"/>
      <c r="N23" s="13">
        <v>10</v>
      </c>
      <c r="O23" s="10"/>
      <c r="P23" s="17"/>
      <c r="Q23" s="10"/>
      <c r="R23" s="10"/>
      <c r="S23" s="92"/>
      <c r="T23" s="13"/>
      <c r="U23" s="288"/>
      <c r="V23" s="53">
        <f>X21*5+X23*5</f>
        <v>24</v>
      </c>
      <c r="W23" s="26" t="s">
        <v>165</v>
      </c>
      <c r="X23" s="54">
        <v>2.5</v>
      </c>
      <c r="Y23" s="2" t="s">
        <v>56</v>
      </c>
      <c r="Z23" s="3">
        <v>1.6</v>
      </c>
      <c r="AA23" s="3">
        <f>Z23*1</f>
        <v>1.6</v>
      </c>
      <c r="AB23" s="3" t="s">
        <v>47</v>
      </c>
      <c r="AC23" s="3">
        <f>Z23*5</f>
        <v>8</v>
      </c>
      <c r="AD23" s="3">
        <f>AA23*4+AC23*4</f>
        <v>38.4</v>
      </c>
    </row>
    <row r="24" spans="1:30" ht="13.5" customHeight="1">
      <c r="A24" s="290" t="s">
        <v>181</v>
      </c>
      <c r="B24" s="292"/>
      <c r="C24" s="10" t="s">
        <v>16</v>
      </c>
      <c r="D24" s="81"/>
      <c r="E24" s="61">
        <v>5</v>
      </c>
      <c r="F24" s="10"/>
      <c r="G24" s="17"/>
      <c r="H24" s="13"/>
      <c r="I24" s="10"/>
      <c r="J24" s="115"/>
      <c r="K24" s="13"/>
      <c r="L24" s="10"/>
      <c r="M24" s="90"/>
      <c r="N24" s="13"/>
      <c r="O24" s="10"/>
      <c r="P24" s="17"/>
      <c r="Q24" s="10"/>
      <c r="R24" s="10"/>
      <c r="S24" s="90"/>
      <c r="T24" s="13"/>
      <c r="U24" s="288"/>
      <c r="V24" s="55" t="s">
        <v>10</v>
      </c>
      <c r="W24" s="26" t="s">
        <v>167</v>
      </c>
      <c r="X24" s="54"/>
      <c r="Y24" s="2" t="s">
        <v>48</v>
      </c>
      <c r="Z24" s="3">
        <v>2.5</v>
      </c>
      <c r="AA24" s="3"/>
      <c r="AB24" s="3">
        <f>Z24*5</f>
        <v>12.5</v>
      </c>
      <c r="AC24" s="3" t="s">
        <v>47</v>
      </c>
      <c r="AD24" s="3">
        <f>AB24*9</f>
        <v>112.5</v>
      </c>
    </row>
    <row r="25" spans="1:30" ht="13.5" customHeight="1">
      <c r="A25" s="290"/>
      <c r="B25" s="292"/>
      <c r="C25" s="10" t="s">
        <v>20</v>
      </c>
      <c r="D25" s="20"/>
      <c r="E25" s="61">
        <v>10</v>
      </c>
      <c r="F25" s="10"/>
      <c r="G25" s="17"/>
      <c r="H25" s="13"/>
      <c r="I25" s="10"/>
      <c r="J25" s="115"/>
      <c r="K25" s="13"/>
      <c r="L25" s="24"/>
      <c r="M25" s="25"/>
      <c r="N25" s="26"/>
      <c r="O25" s="10"/>
      <c r="P25" s="17"/>
      <c r="Q25" s="10"/>
      <c r="R25" s="10"/>
      <c r="S25" s="17"/>
      <c r="T25" s="13"/>
      <c r="U25" s="288"/>
      <c r="V25" s="53">
        <f>X20*2+X21*7+X22</f>
        <v>30.2</v>
      </c>
      <c r="W25" s="56" t="s">
        <v>168</v>
      </c>
      <c r="X25" s="57"/>
      <c r="Y25" s="2" t="s">
        <v>49</v>
      </c>
      <c r="AC25" s="2">
        <f>Z25*15</f>
        <v>0</v>
      </c>
    </row>
    <row r="26" spans="1:30" ht="13.5" customHeight="1">
      <c r="A26" s="18" t="s">
        <v>169</v>
      </c>
      <c r="B26" s="19"/>
      <c r="C26" s="17"/>
      <c r="D26" s="20"/>
      <c r="E26" s="12"/>
      <c r="F26" s="10"/>
      <c r="G26" s="17"/>
      <c r="H26" s="13"/>
      <c r="I26" s="10"/>
      <c r="J26" s="115"/>
      <c r="K26" s="10"/>
      <c r="L26" s="10"/>
      <c r="M26" s="115"/>
      <c r="N26" s="13"/>
      <c r="O26" s="10"/>
      <c r="P26" s="17"/>
      <c r="Q26" s="10"/>
      <c r="R26" s="10"/>
      <c r="S26" s="17"/>
      <c r="T26" s="13"/>
      <c r="U26" s="288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>
      <c r="A27" s="76"/>
      <c r="B27" s="77"/>
      <c r="C27" s="17"/>
      <c r="D27" s="20"/>
      <c r="E27" s="12"/>
      <c r="F27" s="73"/>
      <c r="G27" s="70"/>
      <c r="H27" s="74"/>
      <c r="I27" s="73"/>
      <c r="J27" s="75"/>
      <c r="K27" s="73"/>
      <c r="L27" s="73"/>
      <c r="M27" s="75"/>
      <c r="N27" s="73"/>
      <c r="O27" s="73"/>
      <c r="P27" s="70"/>
      <c r="Q27" s="73"/>
      <c r="R27" s="73"/>
      <c r="S27" s="70"/>
      <c r="T27" s="74"/>
      <c r="U27" s="293"/>
      <c r="V27" s="58">
        <f>V21*4+V23*9+V25*4</f>
        <v>778.8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>
      <c r="A28" s="22">
        <v>4</v>
      </c>
      <c r="B28" s="292"/>
      <c r="C28" s="65" t="s">
        <v>182</v>
      </c>
      <c r="D28" s="66" t="s">
        <v>151</v>
      </c>
      <c r="E28" s="67"/>
      <c r="F28" s="68" t="s">
        <v>371</v>
      </c>
      <c r="G28" s="68" t="s">
        <v>179</v>
      </c>
      <c r="H28" s="68"/>
      <c r="I28" s="68" t="s">
        <v>183</v>
      </c>
      <c r="J28" s="68" t="s">
        <v>153</v>
      </c>
      <c r="K28" s="68"/>
      <c r="L28" s="68" t="s">
        <v>235</v>
      </c>
      <c r="M28" s="68" t="s">
        <v>232</v>
      </c>
      <c r="N28" s="68"/>
      <c r="O28" s="65" t="s">
        <v>37</v>
      </c>
      <c r="P28" s="65" t="s">
        <v>153</v>
      </c>
      <c r="Q28" s="65"/>
      <c r="R28" s="68" t="s">
        <v>236</v>
      </c>
      <c r="S28" s="68" t="s">
        <v>152</v>
      </c>
      <c r="T28" s="68"/>
      <c r="U28" s="287" t="s">
        <v>156</v>
      </c>
      <c r="V28" s="50" t="s">
        <v>6</v>
      </c>
      <c r="W28" s="51" t="s">
        <v>157</v>
      </c>
      <c r="X28" s="52">
        <v>5.5</v>
      </c>
      <c r="Y28" s="82" t="s">
        <v>51</v>
      </c>
      <c r="Z28" s="82" t="s">
        <v>50</v>
      </c>
      <c r="AA28" s="2" t="s">
        <v>50</v>
      </c>
      <c r="AB28" s="2" t="s">
        <v>51</v>
      </c>
      <c r="AC28" s="2" t="s">
        <v>52</v>
      </c>
      <c r="AD28" s="2" t="s">
        <v>53</v>
      </c>
    </row>
    <row r="29" spans="1:30" ht="13.5" customHeight="1">
      <c r="A29" s="23" t="s">
        <v>7</v>
      </c>
      <c r="B29" s="292"/>
      <c r="C29" s="10" t="s">
        <v>26</v>
      </c>
      <c r="D29" s="13"/>
      <c r="E29" s="13">
        <v>70</v>
      </c>
      <c r="F29" s="10" t="s">
        <v>158</v>
      </c>
      <c r="G29" s="13"/>
      <c r="H29" s="13">
        <v>55</v>
      </c>
      <c r="I29" s="10" t="s">
        <v>184</v>
      </c>
      <c r="J29" s="13" t="s">
        <v>172</v>
      </c>
      <c r="K29" s="13">
        <v>10</v>
      </c>
      <c r="L29" s="10" t="s">
        <v>28</v>
      </c>
      <c r="M29" s="81"/>
      <c r="N29" s="13">
        <v>30</v>
      </c>
      <c r="O29" s="10" t="str">
        <f>O28</f>
        <v>深色蔬菜</v>
      </c>
      <c r="P29" s="10"/>
      <c r="Q29" s="10">
        <v>100</v>
      </c>
      <c r="R29" s="86" t="s">
        <v>293</v>
      </c>
      <c r="S29" s="90"/>
      <c r="T29" s="13">
        <v>40</v>
      </c>
      <c r="U29" s="288"/>
      <c r="V29" s="53">
        <f>X28*15+X30*5+10</f>
        <v>101.5</v>
      </c>
      <c r="W29" s="26" t="s">
        <v>160</v>
      </c>
      <c r="X29" s="54">
        <v>3.2</v>
      </c>
      <c r="Y29" s="82">
        <f>V31*9/V35*100</f>
        <v>31.930785509772193</v>
      </c>
      <c r="Z29" s="82">
        <f>V33*4/V35*100</f>
        <v>17.527698244740446</v>
      </c>
      <c r="AA29" s="3">
        <f>Z29*2</f>
        <v>35.055396489480891</v>
      </c>
      <c r="AB29" s="3"/>
      <c r="AC29" s="3">
        <f>Z29*15</f>
        <v>262.91547367110667</v>
      </c>
      <c r="AD29" s="3">
        <f>AA29*4+AC29*4</f>
        <v>1191.8834806423502</v>
      </c>
    </row>
    <row r="30" spans="1:30" ht="13.5" customHeight="1">
      <c r="A30" s="23">
        <v>8</v>
      </c>
      <c r="B30" s="292"/>
      <c r="C30" s="10" t="s">
        <v>185</v>
      </c>
      <c r="D30" s="81"/>
      <c r="E30" s="13">
        <v>40</v>
      </c>
      <c r="F30" s="10" t="s">
        <v>373</v>
      </c>
      <c r="G30" s="13" t="s">
        <v>189</v>
      </c>
      <c r="H30" s="13">
        <v>20</v>
      </c>
      <c r="I30" s="10" t="s">
        <v>186</v>
      </c>
      <c r="J30" s="90"/>
      <c r="K30" s="13">
        <v>30</v>
      </c>
      <c r="L30" s="10" t="s">
        <v>22</v>
      </c>
      <c r="M30" s="13"/>
      <c r="N30" s="13">
        <v>20</v>
      </c>
      <c r="O30" s="10"/>
      <c r="P30" s="10"/>
      <c r="Q30" s="10"/>
      <c r="R30" s="10" t="s">
        <v>279</v>
      </c>
      <c r="S30" s="90"/>
      <c r="T30" s="13">
        <v>10</v>
      </c>
      <c r="U30" s="288"/>
      <c r="V30" s="55" t="s">
        <v>8</v>
      </c>
      <c r="W30" s="26" t="s">
        <v>163</v>
      </c>
      <c r="X30" s="54">
        <v>1.8</v>
      </c>
      <c r="Y30" s="42"/>
      <c r="Z30" s="42"/>
      <c r="AA30" s="15">
        <f>Z30*7</f>
        <v>0</v>
      </c>
      <c r="AB30" s="3">
        <f>Z30*5</f>
        <v>0</v>
      </c>
      <c r="AC30" s="3" t="s">
        <v>47</v>
      </c>
      <c r="AD30" s="16">
        <f>AA30*4+AB30*9</f>
        <v>0</v>
      </c>
    </row>
    <row r="31" spans="1:30" ht="13.5" customHeight="1">
      <c r="A31" s="23" t="s">
        <v>9</v>
      </c>
      <c r="B31" s="292"/>
      <c r="C31" s="17"/>
      <c r="D31" s="20"/>
      <c r="E31" s="12"/>
      <c r="F31" s="10"/>
      <c r="G31" s="17"/>
      <c r="H31" s="13"/>
      <c r="I31" s="10" t="s">
        <v>161</v>
      </c>
      <c r="J31" s="115"/>
      <c r="K31" s="13">
        <v>5</v>
      </c>
      <c r="L31" s="10" t="s">
        <v>16</v>
      </c>
      <c r="M31" s="115"/>
      <c r="N31" s="13">
        <v>5</v>
      </c>
      <c r="O31" s="10"/>
      <c r="P31" s="17"/>
      <c r="Q31" s="10"/>
      <c r="R31" s="10"/>
      <c r="S31" s="92"/>
      <c r="T31" s="13"/>
      <c r="U31" s="288"/>
      <c r="V31" s="53">
        <f>X29*5+X31*5</f>
        <v>28.5</v>
      </c>
      <c r="W31" s="26" t="s">
        <v>165</v>
      </c>
      <c r="X31" s="54">
        <v>2.5</v>
      </c>
      <c r="Y31" s="42"/>
      <c r="Z31" s="42"/>
      <c r="AA31" s="3">
        <f>Z31*1</f>
        <v>0</v>
      </c>
      <c r="AB31" s="3" t="s">
        <v>47</v>
      </c>
      <c r="AC31" s="3">
        <f>Z31*5</f>
        <v>0</v>
      </c>
      <c r="AD31" s="3">
        <f>AA31*4+AC31*4</f>
        <v>0</v>
      </c>
    </row>
    <row r="32" spans="1:30" ht="13.5" customHeight="1">
      <c r="A32" s="290" t="s">
        <v>166</v>
      </c>
      <c r="B32" s="292"/>
      <c r="C32" s="17"/>
      <c r="D32" s="20"/>
      <c r="E32" s="12"/>
      <c r="F32" s="10"/>
      <c r="G32" s="17"/>
      <c r="H32" s="13"/>
      <c r="I32" s="24" t="s">
        <v>190</v>
      </c>
      <c r="J32" s="25"/>
      <c r="K32" s="26">
        <v>15</v>
      </c>
      <c r="L32" s="24" t="s">
        <v>20</v>
      </c>
      <c r="M32" s="25"/>
      <c r="N32" s="26">
        <v>10</v>
      </c>
      <c r="O32" s="10"/>
      <c r="P32" s="17"/>
      <c r="Q32" s="10"/>
      <c r="R32" s="10"/>
      <c r="S32" s="13"/>
      <c r="T32" s="13"/>
      <c r="U32" s="288"/>
      <c r="V32" s="55" t="s">
        <v>10</v>
      </c>
      <c r="W32" s="26" t="s">
        <v>167</v>
      </c>
      <c r="X32" s="54"/>
      <c r="Y32" s="42"/>
      <c r="Z32" s="42"/>
      <c r="AA32" s="3"/>
      <c r="AB32" s="3">
        <f>Z32*5</f>
        <v>0</v>
      </c>
      <c r="AC32" s="3" t="s">
        <v>47</v>
      </c>
      <c r="AD32" s="3">
        <f>AB32*9</f>
        <v>0</v>
      </c>
    </row>
    <row r="33" spans="1:30" ht="13.5" customHeight="1">
      <c r="A33" s="290"/>
      <c r="B33" s="292"/>
      <c r="C33" s="17"/>
      <c r="D33" s="20"/>
      <c r="E33" s="12"/>
      <c r="F33" s="10"/>
      <c r="G33" s="17"/>
      <c r="H33" s="13"/>
      <c r="I33" s="24"/>
      <c r="J33" s="25"/>
      <c r="K33" s="26"/>
      <c r="L33" s="10" t="s">
        <v>33</v>
      </c>
      <c r="M33" s="115"/>
      <c r="N33" s="13">
        <v>10</v>
      </c>
      <c r="O33" s="10"/>
      <c r="P33" s="17"/>
      <c r="Q33" s="10"/>
      <c r="R33" s="10"/>
      <c r="S33" s="17"/>
      <c r="T33" s="13"/>
      <c r="U33" s="288"/>
      <c r="V33" s="53">
        <f>X28*2+X29*7+X30</f>
        <v>35.200000000000003</v>
      </c>
      <c r="W33" s="56" t="s">
        <v>168</v>
      </c>
      <c r="X33" s="57"/>
      <c r="Y33" s="41"/>
      <c r="Z33" s="41"/>
      <c r="AC33" s="2">
        <f>Z33*15</f>
        <v>0</v>
      </c>
    </row>
    <row r="34" spans="1:30" ht="13.5" customHeight="1">
      <c r="A34" s="18" t="s">
        <v>169</v>
      </c>
      <c r="B34" s="19"/>
      <c r="C34" s="17"/>
      <c r="D34" s="20"/>
      <c r="E34" s="12"/>
      <c r="F34" s="10"/>
      <c r="G34" s="17"/>
      <c r="H34" s="13"/>
      <c r="I34" s="10"/>
      <c r="J34" s="115"/>
      <c r="K34" s="10"/>
      <c r="L34" s="10"/>
      <c r="M34" s="115"/>
      <c r="N34" s="10"/>
      <c r="O34" s="10"/>
      <c r="P34" s="17"/>
      <c r="Q34" s="10"/>
      <c r="R34" s="10"/>
      <c r="S34" s="17"/>
      <c r="T34" s="13"/>
      <c r="U34" s="288"/>
      <c r="V34" s="55" t="s">
        <v>11</v>
      </c>
      <c r="W34" s="24"/>
      <c r="X34" s="54"/>
      <c r="Y34" s="83" t="s">
        <v>57</v>
      </c>
      <c r="Z34" s="83" t="s">
        <v>58</v>
      </c>
      <c r="AA34" s="2">
        <f>SUM(AA29:AA33)</f>
        <v>35.055396489480891</v>
      </c>
      <c r="AB34" s="2">
        <f>SUM(AB29:AB33)</f>
        <v>0</v>
      </c>
      <c r="AC34" s="2">
        <f>SUM(AC29:AC33)</f>
        <v>262.91547367110667</v>
      </c>
      <c r="AD34" s="2">
        <f>AA34*4+AB34*9+AC34*4</f>
        <v>1191.8834806423502</v>
      </c>
    </row>
    <row r="35" spans="1:30" ht="13.5" customHeight="1">
      <c r="A35" s="27"/>
      <c r="B35" s="28"/>
      <c r="C35" s="17"/>
      <c r="D35" s="20"/>
      <c r="E35" s="12"/>
      <c r="F35" s="73"/>
      <c r="G35" s="70"/>
      <c r="H35" s="74"/>
      <c r="I35" s="73"/>
      <c r="J35" s="75"/>
      <c r="K35" s="73"/>
      <c r="L35" s="73"/>
      <c r="M35" s="75"/>
      <c r="N35" s="73"/>
      <c r="O35" s="73"/>
      <c r="P35" s="70"/>
      <c r="Q35" s="73"/>
      <c r="R35" s="73"/>
      <c r="S35" s="70"/>
      <c r="T35" s="74"/>
      <c r="U35" s="293"/>
      <c r="V35" s="58">
        <f>V29*4+V31*9+V33*4</f>
        <v>803.3</v>
      </c>
      <c r="W35" s="59"/>
      <c r="X35" s="60"/>
      <c r="Y35" s="84">
        <f>B35+E35+H35+K35+N35+Q35</f>
        <v>0</v>
      </c>
      <c r="Z35" s="84">
        <f>C35+F35+I35+L35+O35+R35</f>
        <v>0</v>
      </c>
      <c r="AA35" s="21">
        <f>AA34*4/AD34</f>
        <v>0.11764705882352942</v>
      </c>
      <c r="AB35" s="21">
        <f>AB34*9/AD34</f>
        <v>0</v>
      </c>
      <c r="AC35" s="21">
        <f>AC34*4/AD34</f>
        <v>0.88235294117647067</v>
      </c>
    </row>
    <row r="36" spans="1:30" ht="13.5" customHeight="1">
      <c r="A36" s="22">
        <v>4</v>
      </c>
      <c r="B36" s="284"/>
      <c r="C36" s="65" t="s">
        <v>237</v>
      </c>
      <c r="D36" s="66" t="s">
        <v>222</v>
      </c>
      <c r="E36" s="67"/>
      <c r="F36" s="68" t="s">
        <v>238</v>
      </c>
      <c r="G36" s="68" t="s">
        <v>220</v>
      </c>
      <c r="H36" s="68"/>
      <c r="I36" s="68" t="s">
        <v>239</v>
      </c>
      <c r="J36" s="68" t="s">
        <v>232</v>
      </c>
      <c r="K36" s="68"/>
      <c r="L36" s="68" t="s">
        <v>240</v>
      </c>
      <c r="M36" s="68" t="s">
        <v>226</v>
      </c>
      <c r="N36" s="68"/>
      <c r="O36" s="65" t="s">
        <v>155</v>
      </c>
      <c r="P36" s="65" t="s">
        <v>153</v>
      </c>
      <c r="Q36" s="65"/>
      <c r="R36" s="65" t="s">
        <v>241</v>
      </c>
      <c r="S36" s="65" t="s">
        <v>152</v>
      </c>
      <c r="T36" s="65" t="s">
        <v>192</v>
      </c>
      <c r="U36" s="287" t="s">
        <v>156</v>
      </c>
      <c r="V36" s="50" t="s">
        <v>6</v>
      </c>
      <c r="W36" s="51" t="s">
        <v>157</v>
      </c>
      <c r="X36" s="52">
        <v>6.1</v>
      </c>
      <c r="Y36" s="82" t="s">
        <v>51</v>
      </c>
      <c r="Z36" s="82" t="s">
        <v>50</v>
      </c>
    </row>
    <row r="37" spans="1:30" ht="13.5" customHeight="1">
      <c r="A37" s="23" t="s">
        <v>7</v>
      </c>
      <c r="B37" s="285"/>
      <c r="C37" s="10" t="s">
        <v>26</v>
      </c>
      <c r="D37" s="11"/>
      <c r="E37" s="12">
        <v>110</v>
      </c>
      <c r="F37" s="10" t="s">
        <v>294</v>
      </c>
      <c r="G37" s="13"/>
      <c r="H37" s="13">
        <v>60</v>
      </c>
      <c r="I37" s="10" t="s">
        <v>239</v>
      </c>
      <c r="J37" s="13" t="s">
        <v>194</v>
      </c>
      <c r="K37" s="13">
        <v>40</v>
      </c>
      <c r="L37" s="10" t="s">
        <v>285</v>
      </c>
      <c r="M37" s="13"/>
      <c r="N37" s="13">
        <v>40</v>
      </c>
      <c r="O37" s="10" t="str">
        <f>O36</f>
        <v>深色蔬菜</v>
      </c>
      <c r="P37" s="10"/>
      <c r="Q37" s="10">
        <v>160</v>
      </c>
      <c r="R37" s="86" t="s">
        <v>32</v>
      </c>
      <c r="S37" s="81"/>
      <c r="T37" s="13">
        <v>10</v>
      </c>
      <c r="U37" s="288"/>
      <c r="V37" s="53">
        <f>X36*15+X38*5+10</f>
        <v>109.5</v>
      </c>
      <c r="W37" s="26" t="s">
        <v>160</v>
      </c>
      <c r="X37" s="54">
        <v>2.6</v>
      </c>
      <c r="Y37" s="82">
        <f>V39*9/V43*100</f>
        <v>28.849780012570708</v>
      </c>
      <c r="Z37" s="82">
        <f>V41*4/V43*100</f>
        <v>16.090509113764927</v>
      </c>
    </row>
    <row r="38" spans="1:30" ht="13.5" customHeight="1">
      <c r="A38" s="23">
        <v>9</v>
      </c>
      <c r="B38" s="285"/>
      <c r="C38" s="10"/>
      <c r="D38" s="13"/>
      <c r="E38" s="13"/>
      <c r="F38" s="10" t="s">
        <v>295</v>
      </c>
      <c r="G38" s="13"/>
      <c r="H38" s="13">
        <v>10</v>
      </c>
      <c r="I38" s="10"/>
      <c r="J38" s="115"/>
      <c r="K38" s="13"/>
      <c r="L38" s="10"/>
      <c r="M38" s="20"/>
      <c r="N38" s="61"/>
      <c r="O38" s="10"/>
      <c r="P38" s="10"/>
      <c r="Q38" s="10"/>
      <c r="R38" s="10" t="s">
        <v>23</v>
      </c>
      <c r="S38" s="81"/>
      <c r="T38" s="13">
        <v>5</v>
      </c>
      <c r="U38" s="288"/>
      <c r="V38" s="55" t="s">
        <v>8</v>
      </c>
      <c r="W38" s="26" t="s">
        <v>163</v>
      </c>
      <c r="X38" s="54">
        <v>1.6</v>
      </c>
      <c r="Y38" s="42"/>
      <c r="Z38" s="42"/>
    </row>
    <row r="39" spans="1:30" ht="13.5" customHeight="1">
      <c r="A39" s="23" t="s">
        <v>9</v>
      </c>
      <c r="B39" s="285"/>
      <c r="C39" s="17"/>
      <c r="D39" s="20"/>
      <c r="E39" s="12"/>
      <c r="F39" s="10" t="s">
        <v>296</v>
      </c>
      <c r="G39" s="13"/>
      <c r="H39" s="13">
        <v>1</v>
      </c>
      <c r="I39" s="10"/>
      <c r="J39" s="81"/>
      <c r="K39" s="13"/>
      <c r="L39" s="10"/>
      <c r="M39" s="20"/>
      <c r="N39" s="61"/>
      <c r="O39" s="10"/>
      <c r="P39" s="17"/>
      <c r="Q39" s="10"/>
      <c r="R39" s="10" t="s">
        <v>21</v>
      </c>
      <c r="S39" s="87"/>
      <c r="T39" s="13">
        <v>2</v>
      </c>
      <c r="U39" s="288"/>
      <c r="V39" s="53">
        <f>X37*5+X39*5</f>
        <v>25.5</v>
      </c>
      <c r="W39" s="26" t="s">
        <v>165</v>
      </c>
      <c r="X39" s="54">
        <v>2.5</v>
      </c>
      <c r="Y39" s="42"/>
      <c r="Z39" s="42"/>
    </row>
    <row r="40" spans="1:30" ht="13.5" customHeight="1">
      <c r="A40" s="290" t="s">
        <v>195</v>
      </c>
      <c r="B40" s="285"/>
      <c r="C40" s="17"/>
      <c r="D40" s="20"/>
      <c r="E40" s="12"/>
      <c r="F40" s="10"/>
      <c r="G40" s="17"/>
      <c r="H40" s="13"/>
      <c r="I40" s="10"/>
      <c r="J40" s="13"/>
      <c r="K40" s="13"/>
      <c r="L40" s="10"/>
      <c r="M40" s="20"/>
      <c r="N40" s="61"/>
      <c r="O40" s="10"/>
      <c r="P40" s="17"/>
      <c r="Q40" s="10"/>
      <c r="R40" s="10" t="s">
        <v>297</v>
      </c>
      <c r="S40" s="81"/>
      <c r="T40" s="13">
        <v>1</v>
      </c>
      <c r="U40" s="288"/>
      <c r="V40" s="55" t="s">
        <v>10</v>
      </c>
      <c r="W40" s="26" t="s">
        <v>167</v>
      </c>
      <c r="X40" s="54"/>
      <c r="Y40" s="42"/>
      <c r="Z40" s="42"/>
    </row>
    <row r="41" spans="1:30" ht="13.5" customHeight="1">
      <c r="A41" s="291"/>
      <c r="B41" s="286"/>
      <c r="C41" s="17"/>
      <c r="D41" s="20"/>
      <c r="E41" s="12"/>
      <c r="F41" s="10"/>
      <c r="G41" s="17"/>
      <c r="H41" s="13"/>
      <c r="I41" s="10"/>
      <c r="J41" s="115"/>
      <c r="K41" s="13"/>
      <c r="L41" s="10"/>
      <c r="M41" s="115"/>
      <c r="N41" s="13"/>
      <c r="O41" s="10"/>
      <c r="P41" s="17"/>
      <c r="Q41" s="10"/>
      <c r="R41" s="10"/>
      <c r="S41" s="115"/>
      <c r="T41" s="13"/>
      <c r="U41" s="288"/>
      <c r="V41" s="53">
        <f>X36*2+X37*7+X38</f>
        <v>32</v>
      </c>
      <c r="W41" s="56" t="s">
        <v>168</v>
      </c>
      <c r="X41" s="57"/>
      <c r="Y41" s="41"/>
      <c r="Z41" s="41"/>
    </row>
    <row r="42" spans="1:30" ht="13.5" customHeight="1">
      <c r="A42" s="18" t="s">
        <v>169</v>
      </c>
      <c r="B42" s="19"/>
      <c r="C42" s="17"/>
      <c r="D42" s="20"/>
      <c r="E42" s="12"/>
      <c r="F42" s="10"/>
      <c r="G42" s="17"/>
      <c r="H42" s="13"/>
      <c r="I42" s="10"/>
      <c r="J42" s="115"/>
      <c r="K42" s="13"/>
      <c r="L42" s="10"/>
      <c r="M42" s="115"/>
      <c r="N42" s="13"/>
      <c r="O42" s="10"/>
      <c r="P42" s="17"/>
      <c r="Q42" s="10"/>
      <c r="R42" s="10"/>
      <c r="S42" s="17"/>
      <c r="T42" s="13"/>
      <c r="U42" s="288"/>
      <c r="V42" s="55" t="s">
        <v>11</v>
      </c>
      <c r="W42" s="24"/>
      <c r="X42" s="54"/>
      <c r="Y42" s="83" t="s">
        <v>57</v>
      </c>
      <c r="Z42" s="83" t="s">
        <v>58</v>
      </c>
    </row>
    <row r="43" spans="1:30" ht="13.5" customHeight="1" thickBot="1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289"/>
      <c r="V43" s="62">
        <f>V37*4+V39*9+V41*4</f>
        <v>795.5</v>
      </c>
      <c r="W43" s="63"/>
      <c r="X43" s="64"/>
      <c r="Y43" s="84">
        <f>B43+E43+H43+K43+N43+Q43</f>
        <v>0</v>
      </c>
      <c r="Z43" s="84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topLeftCell="A10" zoomScaleNormal="100" workbookViewId="0">
      <selection activeCell="L39" sqref="L39"/>
    </sheetView>
  </sheetViews>
  <sheetFormatPr defaultColWidth="9" defaultRowHeight="13.5" customHeight="1"/>
  <cols>
    <col min="1" max="1" width="3.77734375" style="37" customWidth="1"/>
    <col min="2" max="2" width="0" style="9" hidden="1" customWidth="1"/>
    <col min="3" max="3" width="10.88671875" style="9" customWidth="1"/>
    <col min="4" max="4" width="3.77734375" style="38" customWidth="1"/>
    <col min="5" max="5" width="3.77734375" style="37" customWidth="1"/>
    <col min="6" max="6" width="10.88671875" style="9" customWidth="1"/>
    <col min="7" max="7" width="3.77734375" style="38" customWidth="1"/>
    <col min="8" max="8" width="3.77734375" style="37" customWidth="1"/>
    <col min="9" max="9" width="10.88671875" style="9" customWidth="1"/>
    <col min="10" max="10" width="3.77734375" style="38" customWidth="1"/>
    <col min="11" max="11" width="3.77734375" style="37" customWidth="1"/>
    <col min="12" max="12" width="10.88671875" style="9" customWidth="1"/>
    <col min="13" max="13" width="3.77734375" style="38" customWidth="1"/>
    <col min="14" max="14" width="3.77734375" style="37" customWidth="1"/>
    <col min="15" max="15" width="10.88671875" style="9" customWidth="1"/>
    <col min="16" max="16" width="3.77734375" style="38" customWidth="1"/>
    <col min="17" max="17" width="3.77734375" style="37" customWidth="1"/>
    <col min="18" max="18" width="10.88671875" style="9" customWidth="1"/>
    <col min="19" max="19" width="3.77734375" style="38" customWidth="1"/>
    <col min="20" max="20" width="3.77734375" style="37" customWidth="1"/>
    <col min="21" max="21" width="3.77734375" style="9" customWidth="1"/>
    <col min="22" max="22" width="8.33203125" style="39" customWidth="1"/>
    <col min="23" max="23" width="8.33203125" style="40" customWidth="1"/>
    <col min="24" max="24" width="4.109375" style="38" customWidth="1"/>
    <col min="25" max="25" width="6" style="2" hidden="1" customWidth="1"/>
    <col min="26" max="26" width="5.44140625" style="3" hidden="1" customWidth="1"/>
    <col min="27" max="27" width="7.77734375" style="2" hidden="1" customWidth="1"/>
    <col min="28" max="28" width="8" style="2" hidden="1" customWidth="1"/>
    <col min="29" max="29" width="7.88671875" style="2" hidden="1" customWidth="1"/>
    <col min="30" max="30" width="7.44140625" style="2" hidden="1" customWidth="1"/>
    <col min="31" max="16384" width="9" style="9"/>
  </cols>
  <sheetData>
    <row r="1" spans="1:30" s="2" customFormat="1" ht="18.75" customHeight="1">
      <c r="A1" s="294" t="s">
        <v>392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Z1" s="3"/>
    </row>
    <row r="2" spans="1:30" s="2" customFormat="1" ht="13.5" customHeight="1" thickBot="1">
      <c r="A2" s="4" t="s">
        <v>38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>
      <c r="A3" s="43" t="s">
        <v>144</v>
      </c>
      <c r="B3" s="44" t="s">
        <v>0</v>
      </c>
      <c r="C3" s="45" t="s">
        <v>1</v>
      </c>
      <c r="D3" s="46" t="s">
        <v>145</v>
      </c>
      <c r="E3" s="47" t="s">
        <v>146</v>
      </c>
      <c r="F3" s="45" t="s">
        <v>2</v>
      </c>
      <c r="G3" s="45" t="s">
        <v>145</v>
      </c>
      <c r="H3" s="45" t="s">
        <v>146</v>
      </c>
      <c r="I3" s="45" t="s">
        <v>3</v>
      </c>
      <c r="J3" s="45" t="s">
        <v>145</v>
      </c>
      <c r="K3" s="45" t="s">
        <v>146</v>
      </c>
      <c r="L3" s="45" t="s">
        <v>3</v>
      </c>
      <c r="M3" s="45" t="s">
        <v>145</v>
      </c>
      <c r="N3" s="45" t="s">
        <v>146</v>
      </c>
      <c r="O3" s="45" t="s">
        <v>3</v>
      </c>
      <c r="P3" s="45" t="s">
        <v>145</v>
      </c>
      <c r="Q3" s="45" t="s">
        <v>146</v>
      </c>
      <c r="R3" s="46" t="s">
        <v>4</v>
      </c>
      <c r="S3" s="45" t="s">
        <v>145</v>
      </c>
      <c r="T3" s="45" t="s">
        <v>146</v>
      </c>
      <c r="U3" s="45" t="s">
        <v>147</v>
      </c>
      <c r="V3" s="48" t="s">
        <v>5</v>
      </c>
      <c r="W3" s="45" t="s">
        <v>148</v>
      </c>
      <c r="X3" s="49" t="s">
        <v>149</v>
      </c>
      <c r="Y3" s="3"/>
    </row>
    <row r="4" spans="1:30" ht="13.5" customHeight="1">
      <c r="A4" s="22">
        <v>4</v>
      </c>
      <c r="B4" s="284"/>
      <c r="C4" s="65" t="s">
        <v>178</v>
      </c>
      <c r="D4" s="66" t="s">
        <v>151</v>
      </c>
      <c r="E4" s="67"/>
      <c r="F4" s="68" t="s">
        <v>197</v>
      </c>
      <c r="G4" s="68" t="s">
        <v>152</v>
      </c>
      <c r="H4" s="68"/>
      <c r="I4" s="68" t="s">
        <v>242</v>
      </c>
      <c r="J4" s="68" t="s">
        <v>154</v>
      </c>
      <c r="K4" s="68"/>
      <c r="L4" s="65" t="s">
        <v>198</v>
      </c>
      <c r="M4" s="65" t="s">
        <v>179</v>
      </c>
      <c r="N4" s="65"/>
      <c r="O4" s="68" t="s">
        <v>155</v>
      </c>
      <c r="P4" s="68" t="s">
        <v>153</v>
      </c>
      <c r="Q4" s="68"/>
      <c r="R4" s="65" t="s">
        <v>243</v>
      </c>
      <c r="S4" s="65" t="s">
        <v>152</v>
      </c>
      <c r="T4" s="65"/>
      <c r="U4" s="287" t="s">
        <v>156</v>
      </c>
      <c r="V4" s="50" t="s">
        <v>6</v>
      </c>
      <c r="W4" s="51" t="s">
        <v>157</v>
      </c>
      <c r="X4" s="52">
        <v>6</v>
      </c>
      <c r="AA4" s="2" t="s">
        <v>50</v>
      </c>
      <c r="AB4" s="2" t="s">
        <v>51</v>
      </c>
      <c r="AC4" s="2" t="s">
        <v>52</v>
      </c>
      <c r="AD4" s="2" t="s">
        <v>53</v>
      </c>
    </row>
    <row r="5" spans="1:30" ht="13.5" customHeight="1">
      <c r="A5" s="23" t="s">
        <v>7</v>
      </c>
      <c r="B5" s="285"/>
      <c r="C5" s="10" t="s">
        <v>26</v>
      </c>
      <c r="D5" s="11"/>
      <c r="E5" s="12">
        <v>110</v>
      </c>
      <c r="F5" s="10" t="s">
        <v>162</v>
      </c>
      <c r="G5" s="13"/>
      <c r="H5" s="13">
        <v>55</v>
      </c>
      <c r="I5" s="10" t="s">
        <v>199</v>
      </c>
      <c r="J5" s="13" t="s">
        <v>172</v>
      </c>
      <c r="K5" s="13">
        <v>50</v>
      </c>
      <c r="L5" s="10" t="s">
        <v>200</v>
      </c>
      <c r="M5" s="13" t="s">
        <v>187</v>
      </c>
      <c r="N5" s="13">
        <v>40</v>
      </c>
      <c r="O5" s="10" t="str">
        <f>O4</f>
        <v>深色蔬菜</v>
      </c>
      <c r="P5" s="10"/>
      <c r="Q5" s="10">
        <v>120</v>
      </c>
      <c r="R5" s="86" t="s">
        <v>298</v>
      </c>
      <c r="S5" s="81"/>
      <c r="T5" s="13">
        <v>30</v>
      </c>
      <c r="U5" s="288"/>
      <c r="V5" s="53">
        <f>X4*15+X6*5+10</f>
        <v>108.5</v>
      </c>
      <c r="W5" s="26" t="s">
        <v>160</v>
      </c>
      <c r="X5" s="54">
        <v>2.4</v>
      </c>
      <c r="Y5" s="3" t="s">
        <v>54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>
      <c r="A6" s="23">
        <v>12</v>
      </c>
      <c r="B6" s="285"/>
      <c r="C6" s="10"/>
      <c r="D6" s="13"/>
      <c r="E6" s="13"/>
      <c r="F6" s="10" t="s">
        <v>196</v>
      </c>
      <c r="G6" s="13"/>
      <c r="H6" s="13">
        <v>5</v>
      </c>
      <c r="I6" s="10"/>
      <c r="J6" s="13"/>
      <c r="K6" s="13"/>
      <c r="L6" s="10" t="s">
        <v>201</v>
      </c>
      <c r="M6" s="13"/>
      <c r="N6" s="13">
        <v>20</v>
      </c>
      <c r="O6" s="10"/>
      <c r="P6" s="10"/>
      <c r="Q6" s="10"/>
      <c r="R6" s="10" t="s">
        <v>300</v>
      </c>
      <c r="S6" s="87"/>
      <c r="T6" s="13">
        <v>10</v>
      </c>
      <c r="U6" s="288"/>
      <c r="V6" s="55" t="s">
        <v>8</v>
      </c>
      <c r="W6" s="26" t="s">
        <v>163</v>
      </c>
      <c r="X6" s="54">
        <v>1.7</v>
      </c>
      <c r="Y6" s="14" t="s">
        <v>55</v>
      </c>
      <c r="Z6" s="3">
        <v>2</v>
      </c>
      <c r="AA6" s="15">
        <f>Z6*7</f>
        <v>14</v>
      </c>
      <c r="AB6" s="3">
        <f>Z6*5</f>
        <v>10</v>
      </c>
      <c r="AC6" s="3" t="s">
        <v>47</v>
      </c>
      <c r="AD6" s="16">
        <f>AA6*4+AB6*9</f>
        <v>146</v>
      </c>
    </row>
    <row r="7" spans="1:30" ht="13.5" customHeight="1">
      <c r="A7" s="23" t="s">
        <v>9</v>
      </c>
      <c r="B7" s="285"/>
      <c r="C7" s="10"/>
      <c r="D7" s="11"/>
      <c r="E7" s="61"/>
      <c r="F7" s="10" t="s">
        <v>161</v>
      </c>
      <c r="G7" s="13"/>
      <c r="H7" s="13">
        <v>10</v>
      </c>
      <c r="I7" s="10"/>
      <c r="J7" s="13"/>
      <c r="K7" s="13"/>
      <c r="L7" s="10" t="s">
        <v>176</v>
      </c>
      <c r="M7" s="13"/>
      <c r="N7" s="13">
        <v>15</v>
      </c>
      <c r="O7" s="10"/>
      <c r="P7" s="17"/>
      <c r="Q7" s="10"/>
      <c r="R7" s="10" t="s">
        <v>368</v>
      </c>
      <c r="S7" s="81"/>
      <c r="T7" s="13">
        <v>1</v>
      </c>
      <c r="U7" s="288"/>
      <c r="V7" s="53">
        <f>X5*5+X7*5</f>
        <v>24.5</v>
      </c>
      <c r="W7" s="26" t="s">
        <v>165</v>
      </c>
      <c r="X7" s="54">
        <v>2.5</v>
      </c>
      <c r="Y7" s="2" t="s">
        <v>56</v>
      </c>
      <c r="Z7" s="3">
        <v>1.8</v>
      </c>
      <c r="AA7" s="3">
        <f>Z7*1</f>
        <v>1.8</v>
      </c>
      <c r="AB7" s="3" t="s">
        <v>47</v>
      </c>
      <c r="AC7" s="3">
        <f>Z7*5</f>
        <v>9</v>
      </c>
      <c r="AD7" s="3">
        <f>AA7*4+AC7*4</f>
        <v>43.2</v>
      </c>
    </row>
    <row r="8" spans="1:30" ht="13.5" customHeight="1">
      <c r="A8" s="290" t="s">
        <v>202</v>
      </c>
      <c r="B8" s="285"/>
      <c r="C8" s="10"/>
      <c r="D8" s="11"/>
      <c r="E8" s="61"/>
      <c r="F8" s="10" t="s">
        <v>203</v>
      </c>
      <c r="G8" s="10" t="s">
        <v>189</v>
      </c>
      <c r="H8" s="13">
        <v>5</v>
      </c>
      <c r="I8" s="10"/>
      <c r="J8" s="10"/>
      <c r="K8" s="13"/>
      <c r="L8" s="10" t="s">
        <v>161</v>
      </c>
      <c r="M8" s="13"/>
      <c r="N8" s="13">
        <v>10</v>
      </c>
      <c r="O8" s="10"/>
      <c r="P8" s="17"/>
      <c r="Q8" s="10"/>
      <c r="R8" s="10" t="s">
        <v>374</v>
      </c>
      <c r="S8" s="115"/>
      <c r="T8" s="13">
        <v>5</v>
      </c>
      <c r="U8" s="288"/>
      <c r="V8" s="55" t="s">
        <v>10</v>
      </c>
      <c r="W8" s="26" t="s">
        <v>167</v>
      </c>
      <c r="X8" s="54"/>
      <c r="Y8" s="2" t="s">
        <v>48</v>
      </c>
      <c r="Z8" s="3">
        <v>2.5</v>
      </c>
      <c r="AA8" s="3"/>
      <c r="AB8" s="3">
        <f>Z8*5</f>
        <v>12.5</v>
      </c>
      <c r="AC8" s="3" t="s">
        <v>47</v>
      </c>
      <c r="AD8" s="3">
        <f>AB8*9</f>
        <v>112.5</v>
      </c>
    </row>
    <row r="9" spans="1:30" ht="13.5" customHeight="1">
      <c r="A9" s="291"/>
      <c r="B9" s="286"/>
      <c r="C9" s="10"/>
      <c r="D9" s="20"/>
      <c r="E9" s="61"/>
      <c r="F9" s="10"/>
      <c r="G9" s="17"/>
      <c r="H9" s="13"/>
      <c r="I9" s="24"/>
      <c r="J9" s="25"/>
      <c r="K9" s="26"/>
      <c r="L9" s="24"/>
      <c r="M9" s="25"/>
      <c r="N9" s="26"/>
      <c r="O9" s="10"/>
      <c r="P9" s="17"/>
      <c r="Q9" s="10"/>
      <c r="R9" s="10"/>
      <c r="S9" s="17"/>
      <c r="T9" s="13"/>
      <c r="U9" s="288"/>
      <c r="V9" s="53">
        <f>X4*2+X5*7+X6</f>
        <v>30.5</v>
      </c>
      <c r="W9" s="56" t="s">
        <v>168</v>
      </c>
      <c r="X9" s="57"/>
      <c r="Y9" s="2" t="s">
        <v>49</v>
      </c>
      <c r="Z9" s="3">
        <v>1</v>
      </c>
      <c r="AC9" s="2">
        <f>Z9*15</f>
        <v>15</v>
      </c>
    </row>
    <row r="10" spans="1:30" ht="13.5" customHeight="1">
      <c r="A10" s="18" t="s">
        <v>169</v>
      </c>
      <c r="B10" s="19"/>
      <c r="C10" s="17"/>
      <c r="D10" s="20"/>
      <c r="E10" s="12"/>
      <c r="F10" s="10"/>
      <c r="G10" s="17"/>
      <c r="H10" s="13"/>
      <c r="I10" s="10"/>
      <c r="J10" s="115"/>
      <c r="K10" s="10"/>
      <c r="L10" s="10"/>
      <c r="M10" s="115"/>
      <c r="N10" s="10"/>
      <c r="O10" s="10"/>
      <c r="P10" s="17"/>
      <c r="Q10" s="10"/>
      <c r="R10" s="10"/>
      <c r="S10" s="17"/>
      <c r="T10" s="13"/>
      <c r="U10" s="288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>
      <c r="A11" s="78"/>
      <c r="B11" s="79"/>
      <c r="C11" s="70"/>
      <c r="D11" s="71"/>
      <c r="E11" s="72"/>
      <c r="F11" s="73"/>
      <c r="G11" s="70"/>
      <c r="H11" s="74"/>
      <c r="I11" s="73"/>
      <c r="J11" s="75"/>
      <c r="K11" s="73"/>
      <c r="L11" s="73"/>
      <c r="M11" s="75"/>
      <c r="N11" s="73"/>
      <c r="O11" s="73"/>
      <c r="P11" s="70"/>
      <c r="Q11" s="73"/>
      <c r="R11" s="73"/>
      <c r="S11" s="70"/>
      <c r="T11" s="74"/>
      <c r="U11" s="293"/>
      <c r="V11" s="58">
        <f>V5*4+V7*9+V9*4</f>
        <v>776.5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>
      <c r="A12" s="23">
        <v>4</v>
      </c>
      <c r="B12" s="286"/>
      <c r="C12" s="65" t="s">
        <v>204</v>
      </c>
      <c r="D12" s="65" t="s">
        <v>24</v>
      </c>
      <c r="E12" s="65"/>
      <c r="F12" s="68" t="s">
        <v>205</v>
      </c>
      <c r="G12" s="68" t="s">
        <v>191</v>
      </c>
      <c r="H12" s="68"/>
      <c r="I12" s="68" t="s">
        <v>206</v>
      </c>
      <c r="J12" s="68" t="s">
        <v>152</v>
      </c>
      <c r="K12" s="68"/>
      <c r="L12" s="68" t="s">
        <v>436</v>
      </c>
      <c r="M12" s="69" t="s">
        <v>153</v>
      </c>
      <c r="N12" s="68"/>
      <c r="O12" s="65" t="s">
        <v>155</v>
      </c>
      <c r="P12" s="65" t="s">
        <v>153</v>
      </c>
      <c r="Q12" s="65"/>
      <c r="R12" s="65" t="s">
        <v>244</v>
      </c>
      <c r="S12" s="65" t="s">
        <v>152</v>
      </c>
      <c r="T12" s="65" t="s">
        <v>256</v>
      </c>
      <c r="U12" s="287" t="s">
        <v>156</v>
      </c>
      <c r="V12" s="50" t="s">
        <v>6</v>
      </c>
      <c r="W12" s="51" t="s">
        <v>157</v>
      </c>
      <c r="X12" s="52">
        <v>5.8</v>
      </c>
      <c r="AA12" s="2" t="s">
        <v>50</v>
      </c>
      <c r="AB12" s="2" t="s">
        <v>51</v>
      </c>
      <c r="AC12" s="2" t="s">
        <v>52</v>
      </c>
      <c r="AD12" s="2" t="s">
        <v>53</v>
      </c>
    </row>
    <row r="13" spans="1:30" ht="13.5" customHeight="1">
      <c r="A13" s="23" t="s">
        <v>7</v>
      </c>
      <c r="B13" s="292"/>
      <c r="C13" s="10" t="s">
        <v>26</v>
      </c>
      <c r="D13" s="13"/>
      <c r="E13" s="13">
        <v>70</v>
      </c>
      <c r="F13" s="10" t="s">
        <v>207</v>
      </c>
      <c r="G13" s="13"/>
      <c r="H13" s="13">
        <v>60</v>
      </c>
      <c r="I13" s="10" t="s">
        <v>158</v>
      </c>
      <c r="J13" s="13"/>
      <c r="K13" s="13">
        <v>20</v>
      </c>
      <c r="L13" s="10" t="s">
        <v>159</v>
      </c>
      <c r="M13" s="81"/>
      <c r="N13" s="13">
        <v>40</v>
      </c>
      <c r="O13" s="10" t="str">
        <f>O12</f>
        <v>深色蔬菜</v>
      </c>
      <c r="P13" s="80"/>
      <c r="Q13" s="10">
        <v>100</v>
      </c>
      <c r="R13" s="86" t="s">
        <v>301</v>
      </c>
      <c r="S13" s="81"/>
      <c r="T13" s="13">
        <v>20</v>
      </c>
      <c r="U13" s="288"/>
      <c r="V13" s="53">
        <f>X12*15+X14*5+10</f>
        <v>106.5</v>
      </c>
      <c r="W13" s="26" t="s">
        <v>160</v>
      </c>
      <c r="X13" s="54">
        <v>3.4</v>
      </c>
      <c r="Y13" s="3" t="s">
        <v>54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>
      <c r="A14" s="23">
        <v>13</v>
      </c>
      <c r="B14" s="292"/>
      <c r="C14" s="10" t="s">
        <v>208</v>
      </c>
      <c r="D14" s="13"/>
      <c r="E14" s="13">
        <v>40</v>
      </c>
      <c r="F14" s="10"/>
      <c r="G14" s="13"/>
      <c r="H14" s="13"/>
      <c r="I14" s="10" t="s">
        <v>164</v>
      </c>
      <c r="J14" s="13"/>
      <c r="K14" s="13">
        <v>10</v>
      </c>
      <c r="L14" s="10" t="s">
        <v>161</v>
      </c>
      <c r="M14" s="81"/>
      <c r="N14" s="13">
        <v>5</v>
      </c>
      <c r="O14" s="10"/>
      <c r="P14" s="10"/>
      <c r="Q14" s="10"/>
      <c r="R14" s="10" t="s">
        <v>303</v>
      </c>
      <c r="S14" s="81"/>
      <c r="T14" s="13">
        <v>3</v>
      </c>
      <c r="U14" s="288"/>
      <c r="V14" s="55" t="s">
        <v>8</v>
      </c>
      <c r="W14" s="26" t="s">
        <v>163</v>
      </c>
      <c r="X14" s="54">
        <v>1.9</v>
      </c>
      <c r="Y14" s="14" t="s">
        <v>55</v>
      </c>
      <c r="Z14" s="3">
        <v>2</v>
      </c>
      <c r="AA14" s="15">
        <f>Z14*7</f>
        <v>14</v>
      </c>
      <c r="AB14" s="3">
        <f>Z14*5</f>
        <v>10</v>
      </c>
      <c r="AC14" s="3" t="s">
        <v>47</v>
      </c>
      <c r="AD14" s="16">
        <f>AA14*4+AB14*9</f>
        <v>146</v>
      </c>
    </row>
    <row r="15" spans="1:30" ht="13.5" customHeight="1">
      <c r="A15" s="23" t="s">
        <v>175</v>
      </c>
      <c r="B15" s="292"/>
      <c r="C15" s="17"/>
      <c r="D15" s="85"/>
      <c r="E15" s="12"/>
      <c r="F15" s="10"/>
      <c r="G15" s="13"/>
      <c r="H15" s="13"/>
      <c r="I15" s="10" t="s">
        <v>186</v>
      </c>
      <c r="J15" s="81"/>
      <c r="K15" s="13">
        <v>30</v>
      </c>
      <c r="L15" s="10"/>
      <c r="M15" s="13"/>
      <c r="N15" s="13"/>
      <c r="O15" s="10"/>
      <c r="P15" s="17"/>
      <c r="Q15" s="10"/>
      <c r="R15" s="10" t="s">
        <v>16</v>
      </c>
      <c r="S15" s="87"/>
      <c r="T15" s="13">
        <v>5</v>
      </c>
      <c r="U15" s="288"/>
      <c r="V15" s="53">
        <f>X13*5+X15*5</f>
        <v>29.5</v>
      </c>
      <c r="W15" s="26" t="s">
        <v>165</v>
      </c>
      <c r="X15" s="54">
        <v>2.5</v>
      </c>
      <c r="Y15" s="2" t="s">
        <v>56</v>
      </c>
      <c r="Z15" s="3">
        <v>1.6</v>
      </c>
      <c r="AA15" s="3">
        <f>Z15*1</f>
        <v>1.6</v>
      </c>
      <c r="AB15" s="3" t="s">
        <v>47</v>
      </c>
      <c r="AC15" s="3">
        <f>Z15*5</f>
        <v>8</v>
      </c>
      <c r="AD15" s="3">
        <f>AA15*4+AC15*4</f>
        <v>38.4</v>
      </c>
    </row>
    <row r="16" spans="1:30" ht="13.5" customHeight="1">
      <c r="A16" s="290" t="s">
        <v>177</v>
      </c>
      <c r="B16" s="292"/>
      <c r="C16" s="17"/>
      <c r="D16" s="20"/>
      <c r="E16" s="12"/>
      <c r="F16" s="10"/>
      <c r="G16" s="17"/>
      <c r="H16" s="13"/>
      <c r="I16" s="10" t="s">
        <v>161</v>
      </c>
      <c r="J16" s="13"/>
      <c r="K16" s="13">
        <v>5</v>
      </c>
      <c r="L16" s="10"/>
      <c r="M16" s="115"/>
      <c r="N16" s="13"/>
      <c r="O16" s="10"/>
      <c r="P16" s="17"/>
      <c r="Q16" s="10"/>
      <c r="R16" s="10" t="s">
        <v>30</v>
      </c>
      <c r="S16" s="81" t="s">
        <v>29</v>
      </c>
      <c r="T16" s="13">
        <v>20</v>
      </c>
      <c r="U16" s="288"/>
      <c r="V16" s="55" t="s">
        <v>10</v>
      </c>
      <c r="W16" s="26" t="s">
        <v>167</v>
      </c>
      <c r="X16" s="54"/>
      <c r="Y16" s="2" t="s">
        <v>48</v>
      </c>
      <c r="Z16" s="3">
        <v>2.5</v>
      </c>
      <c r="AA16" s="3"/>
      <c r="AB16" s="3">
        <f>Z16*5</f>
        <v>12.5</v>
      </c>
      <c r="AC16" s="3" t="s">
        <v>47</v>
      </c>
      <c r="AD16" s="3">
        <f>AB16*9</f>
        <v>112.5</v>
      </c>
    </row>
    <row r="17" spans="1:30" ht="13.5" customHeight="1">
      <c r="A17" s="290"/>
      <c r="B17" s="292"/>
      <c r="C17" s="17"/>
      <c r="D17" s="20"/>
      <c r="E17" s="12"/>
      <c r="F17" s="10"/>
      <c r="G17" s="17"/>
      <c r="H17" s="13"/>
      <c r="I17" s="10"/>
      <c r="J17" s="81"/>
      <c r="K17" s="13"/>
      <c r="L17" s="24"/>
      <c r="M17" s="25"/>
      <c r="N17" s="26"/>
      <c r="O17" s="10"/>
      <c r="P17" s="17"/>
      <c r="Q17" s="10"/>
      <c r="R17" s="10" t="s">
        <v>21</v>
      </c>
      <c r="S17" s="81"/>
      <c r="T17" s="13">
        <v>5</v>
      </c>
      <c r="U17" s="288"/>
      <c r="V17" s="53">
        <f>X12*2+X13*7+X14</f>
        <v>37.299999999999997</v>
      </c>
      <c r="W17" s="56" t="s">
        <v>168</v>
      </c>
      <c r="X17" s="57"/>
      <c r="Y17" s="2" t="s">
        <v>49</v>
      </c>
      <c r="Z17" s="3">
        <v>1</v>
      </c>
      <c r="AC17" s="2">
        <f>Z17*15</f>
        <v>15</v>
      </c>
    </row>
    <row r="18" spans="1:30" ht="13.5" customHeight="1">
      <c r="A18" s="18" t="s">
        <v>169</v>
      </c>
      <c r="B18" s="19"/>
      <c r="C18" s="17"/>
      <c r="D18" s="20"/>
      <c r="E18" s="12"/>
      <c r="F18" s="10"/>
      <c r="G18" s="17"/>
      <c r="H18" s="13"/>
      <c r="I18" s="10"/>
      <c r="J18" s="115"/>
      <c r="K18" s="10"/>
      <c r="L18" s="10"/>
      <c r="M18" s="115"/>
      <c r="N18" s="13"/>
      <c r="O18" s="10"/>
      <c r="P18" s="17"/>
      <c r="Q18" s="10"/>
      <c r="R18" s="10"/>
      <c r="S18" s="81"/>
      <c r="T18" s="13"/>
      <c r="U18" s="288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>
      <c r="A19" s="76"/>
      <c r="B19" s="77"/>
      <c r="C19" s="17"/>
      <c r="D19" s="20"/>
      <c r="E19" s="12"/>
      <c r="F19" s="73"/>
      <c r="G19" s="70"/>
      <c r="H19" s="74"/>
      <c r="I19" s="73"/>
      <c r="J19" s="75"/>
      <c r="K19" s="73"/>
      <c r="L19" s="73"/>
      <c r="M19" s="75"/>
      <c r="N19" s="73"/>
      <c r="O19" s="73"/>
      <c r="P19" s="70"/>
      <c r="Q19" s="73"/>
      <c r="R19" s="73"/>
      <c r="S19" s="70"/>
      <c r="T19" s="74"/>
      <c r="U19" s="293"/>
      <c r="V19" s="58">
        <f>V13*4+V15*9+V17*4</f>
        <v>840.7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>
      <c r="A20" s="22">
        <v>4</v>
      </c>
      <c r="B20" s="292"/>
      <c r="C20" s="65" t="s">
        <v>400</v>
      </c>
      <c r="D20" s="66" t="s">
        <v>403</v>
      </c>
      <c r="E20" s="67"/>
      <c r="F20" s="68" t="s">
        <v>418</v>
      </c>
      <c r="G20" s="68" t="s">
        <v>421</v>
      </c>
      <c r="H20" s="68"/>
      <c r="I20" s="68" t="s">
        <v>419</v>
      </c>
      <c r="J20" s="68" t="s">
        <v>222</v>
      </c>
      <c r="K20" s="68"/>
      <c r="L20" s="68" t="s">
        <v>416</v>
      </c>
      <c r="M20" s="68" t="s">
        <v>399</v>
      </c>
      <c r="N20" s="68"/>
      <c r="O20" s="68" t="s">
        <v>155</v>
      </c>
      <c r="P20" s="68" t="s">
        <v>153</v>
      </c>
      <c r="Q20" s="68"/>
      <c r="R20" s="65" t="s">
        <v>228</v>
      </c>
      <c r="S20" s="65" t="s">
        <v>152</v>
      </c>
      <c r="T20" s="65"/>
      <c r="U20" s="287" t="s">
        <v>156</v>
      </c>
      <c r="V20" s="50" t="s">
        <v>6</v>
      </c>
      <c r="W20" s="51" t="s">
        <v>157</v>
      </c>
      <c r="X20" s="52">
        <v>6</v>
      </c>
      <c r="AA20" s="2" t="s">
        <v>50</v>
      </c>
      <c r="AB20" s="2" t="s">
        <v>51</v>
      </c>
      <c r="AC20" s="2" t="s">
        <v>52</v>
      </c>
      <c r="AD20" s="2" t="s">
        <v>53</v>
      </c>
    </row>
    <row r="21" spans="1:30" ht="13.5" customHeight="1">
      <c r="A21" s="23" t="s">
        <v>180</v>
      </c>
      <c r="B21" s="292"/>
      <c r="C21" s="10" t="s">
        <v>35</v>
      </c>
      <c r="D21" s="11"/>
      <c r="E21" s="12">
        <v>220</v>
      </c>
      <c r="F21" s="10" t="s">
        <v>420</v>
      </c>
      <c r="G21" s="13"/>
      <c r="H21" s="13">
        <v>65</v>
      </c>
      <c r="I21" s="10" t="s">
        <v>419</v>
      </c>
      <c r="J21" s="13" t="s">
        <v>304</v>
      </c>
      <c r="K21" s="13">
        <v>20</v>
      </c>
      <c r="L21" s="10" t="s">
        <v>416</v>
      </c>
      <c r="M21" s="13" t="s">
        <v>417</v>
      </c>
      <c r="N21" s="13">
        <v>30</v>
      </c>
      <c r="O21" s="10" t="str">
        <f>O20</f>
        <v>深色蔬菜</v>
      </c>
      <c r="P21" s="10"/>
      <c r="Q21" s="10">
        <v>120</v>
      </c>
      <c r="R21" s="86" t="s">
        <v>188</v>
      </c>
      <c r="S21" s="81"/>
      <c r="T21" s="13">
        <v>30</v>
      </c>
      <c r="U21" s="288"/>
      <c r="V21" s="53">
        <f>X20*15+X22*5+10</f>
        <v>108</v>
      </c>
      <c r="W21" s="26" t="s">
        <v>160</v>
      </c>
      <c r="X21" s="54">
        <v>2.8</v>
      </c>
      <c r="Y21" s="3" t="s">
        <v>54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>
      <c r="A22" s="23">
        <v>14</v>
      </c>
      <c r="B22" s="292"/>
      <c r="C22" s="10" t="s">
        <v>22</v>
      </c>
      <c r="D22" s="13"/>
      <c r="E22" s="13">
        <v>10</v>
      </c>
      <c r="F22" s="10"/>
      <c r="G22" s="13"/>
      <c r="H22" s="13"/>
      <c r="I22" s="10"/>
      <c r="J22" s="13"/>
      <c r="K22" s="13"/>
      <c r="L22" s="10"/>
      <c r="M22" s="13"/>
      <c r="N22" s="13"/>
      <c r="O22" s="10"/>
      <c r="P22" s="10"/>
      <c r="Q22" s="10"/>
      <c r="R22" s="10" t="s">
        <v>285</v>
      </c>
      <c r="S22" s="81"/>
      <c r="T22" s="13">
        <v>10</v>
      </c>
      <c r="U22" s="288"/>
      <c r="V22" s="55" t="s">
        <v>8</v>
      </c>
      <c r="W22" s="26" t="s">
        <v>163</v>
      </c>
      <c r="X22" s="54">
        <v>1.6</v>
      </c>
      <c r="Y22" s="14" t="s">
        <v>55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47</v>
      </c>
      <c r="AD22" s="16">
        <f>AA22*4+AB22*9</f>
        <v>160.60000000000002</v>
      </c>
    </row>
    <row r="23" spans="1:30" ht="13.5" customHeight="1">
      <c r="A23" s="23" t="s">
        <v>9</v>
      </c>
      <c r="B23" s="292"/>
      <c r="C23" s="10" t="s">
        <v>16</v>
      </c>
      <c r="D23" s="13"/>
      <c r="E23" s="13">
        <v>5</v>
      </c>
      <c r="F23" s="10"/>
      <c r="G23" s="13"/>
      <c r="H23" s="13"/>
      <c r="I23" s="10"/>
      <c r="J23" s="13"/>
      <c r="K23" s="13"/>
      <c r="L23" s="10"/>
      <c r="M23" s="20"/>
      <c r="N23" s="61"/>
      <c r="O23" s="10"/>
      <c r="P23" s="17"/>
      <c r="Q23" s="10"/>
      <c r="R23" s="10"/>
      <c r="S23" s="13"/>
      <c r="T23" s="13"/>
      <c r="U23" s="288"/>
      <c r="V23" s="53">
        <f>X21*5+X23*5</f>
        <v>28</v>
      </c>
      <c r="W23" s="26" t="s">
        <v>165</v>
      </c>
      <c r="X23" s="54">
        <v>2.8</v>
      </c>
      <c r="Y23" s="2" t="s">
        <v>56</v>
      </c>
      <c r="Z23" s="3">
        <v>1.6</v>
      </c>
      <c r="AA23" s="3">
        <f>Z23*1</f>
        <v>1.6</v>
      </c>
      <c r="AB23" s="3" t="s">
        <v>47</v>
      </c>
      <c r="AC23" s="3">
        <f>Z23*5</f>
        <v>8</v>
      </c>
      <c r="AD23" s="3">
        <f>AA23*4+AC23*4</f>
        <v>38.4</v>
      </c>
    </row>
    <row r="24" spans="1:30" ht="13.5" customHeight="1">
      <c r="A24" s="290" t="s">
        <v>181</v>
      </c>
      <c r="B24" s="292"/>
      <c r="C24" s="10" t="s">
        <v>59</v>
      </c>
      <c r="D24" s="13"/>
      <c r="E24" s="13">
        <v>1</v>
      </c>
      <c r="F24" s="10"/>
      <c r="G24" s="17"/>
      <c r="H24" s="13"/>
      <c r="I24" s="10"/>
      <c r="J24" s="115"/>
      <c r="K24" s="13"/>
      <c r="L24" s="10"/>
      <c r="M24" s="20"/>
      <c r="N24" s="61"/>
      <c r="O24" s="10"/>
      <c r="P24" s="17"/>
      <c r="Q24" s="10"/>
      <c r="R24" s="10"/>
      <c r="S24" s="81"/>
      <c r="T24" s="13"/>
      <c r="U24" s="288"/>
      <c r="V24" s="55" t="s">
        <v>10</v>
      </c>
      <c r="W24" s="26" t="s">
        <v>167</v>
      </c>
      <c r="X24" s="54"/>
      <c r="Y24" s="2" t="s">
        <v>48</v>
      </c>
      <c r="Z24" s="3">
        <v>2.5</v>
      </c>
      <c r="AA24" s="3"/>
      <c r="AB24" s="3">
        <f>Z24*5</f>
        <v>12.5</v>
      </c>
      <c r="AC24" s="3" t="s">
        <v>47</v>
      </c>
      <c r="AD24" s="3">
        <f>AB24*9</f>
        <v>112.5</v>
      </c>
    </row>
    <row r="25" spans="1:30" ht="13.5" customHeight="1">
      <c r="A25" s="290"/>
      <c r="B25" s="292"/>
      <c r="C25" s="10" t="s">
        <v>158</v>
      </c>
      <c r="D25" s="13"/>
      <c r="E25" s="13">
        <v>10</v>
      </c>
      <c r="F25" s="10"/>
      <c r="G25" s="17"/>
      <c r="H25" s="13"/>
      <c r="I25" s="10"/>
      <c r="J25" s="115"/>
      <c r="K25" s="13"/>
      <c r="L25" s="24"/>
      <c r="M25" s="25"/>
      <c r="N25" s="26"/>
      <c r="O25" s="10"/>
      <c r="P25" s="17"/>
      <c r="Q25" s="10"/>
      <c r="R25" s="10"/>
      <c r="S25" s="17"/>
      <c r="T25" s="13"/>
      <c r="U25" s="288"/>
      <c r="V25" s="53">
        <f>X20*2+X21*7+X22</f>
        <v>33.199999999999996</v>
      </c>
      <c r="W25" s="56" t="s">
        <v>168</v>
      </c>
      <c r="X25" s="57"/>
      <c r="Y25" s="2" t="s">
        <v>49</v>
      </c>
      <c r="AC25" s="2">
        <f>Z25*15</f>
        <v>0</v>
      </c>
    </row>
    <row r="26" spans="1:30" ht="13.5" customHeight="1">
      <c r="A26" s="18" t="s">
        <v>169</v>
      </c>
      <c r="B26" s="19"/>
      <c r="C26" s="10" t="s">
        <v>401</v>
      </c>
      <c r="D26" s="20"/>
      <c r="E26" s="61">
        <v>2</v>
      </c>
      <c r="F26" s="10"/>
      <c r="G26" s="17"/>
      <c r="H26" s="13"/>
      <c r="I26" s="10"/>
      <c r="J26" s="115"/>
      <c r="K26" s="10"/>
      <c r="L26" s="10"/>
      <c r="M26" s="115"/>
      <c r="N26" s="10"/>
      <c r="O26" s="10"/>
      <c r="P26" s="17"/>
      <c r="Q26" s="10"/>
      <c r="R26" s="10"/>
      <c r="S26" s="17"/>
      <c r="T26" s="13"/>
      <c r="U26" s="288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>
      <c r="A27" s="76"/>
      <c r="B27" s="77"/>
      <c r="C27" s="17"/>
      <c r="D27" s="20"/>
      <c r="E27" s="12"/>
      <c r="F27" s="73"/>
      <c r="G27" s="70"/>
      <c r="H27" s="74"/>
      <c r="I27" s="73"/>
      <c r="J27" s="75"/>
      <c r="K27" s="73"/>
      <c r="L27" s="73"/>
      <c r="M27" s="75"/>
      <c r="N27" s="73"/>
      <c r="O27" s="73"/>
      <c r="P27" s="70"/>
      <c r="Q27" s="73"/>
      <c r="R27" s="73"/>
      <c r="S27" s="70"/>
      <c r="T27" s="74"/>
      <c r="U27" s="293"/>
      <c r="V27" s="58">
        <f>V21*4+V23*9+V25*4</f>
        <v>816.8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>
      <c r="A28" s="22">
        <v>4</v>
      </c>
      <c r="B28" s="292"/>
      <c r="C28" s="65" t="s">
        <v>209</v>
      </c>
      <c r="D28" s="66" t="s">
        <v>151</v>
      </c>
      <c r="E28" s="67"/>
      <c r="F28" s="68" t="s">
        <v>246</v>
      </c>
      <c r="G28" s="68" t="s">
        <v>152</v>
      </c>
      <c r="H28" s="68"/>
      <c r="I28" s="65" t="s">
        <v>247</v>
      </c>
      <c r="J28" s="65" t="s">
        <v>220</v>
      </c>
      <c r="K28" s="65"/>
      <c r="L28" s="65" t="s">
        <v>248</v>
      </c>
      <c r="M28" s="65" t="s">
        <v>232</v>
      </c>
      <c r="N28" s="65"/>
      <c r="O28" s="65" t="s">
        <v>155</v>
      </c>
      <c r="P28" s="65" t="s">
        <v>153</v>
      </c>
      <c r="Q28" s="65"/>
      <c r="R28" s="65" t="s">
        <v>249</v>
      </c>
      <c r="S28" s="65" t="s">
        <v>152</v>
      </c>
      <c r="T28" s="65"/>
      <c r="U28" s="287" t="s">
        <v>156</v>
      </c>
      <c r="V28" s="50" t="s">
        <v>6</v>
      </c>
      <c r="W28" s="51" t="s">
        <v>157</v>
      </c>
      <c r="X28" s="52">
        <v>5.5</v>
      </c>
      <c r="Y28" s="82" t="s">
        <v>51</v>
      </c>
      <c r="Z28" s="82" t="s">
        <v>50</v>
      </c>
      <c r="AA28" s="2" t="s">
        <v>50</v>
      </c>
      <c r="AB28" s="2" t="s">
        <v>51</v>
      </c>
      <c r="AC28" s="2" t="s">
        <v>52</v>
      </c>
      <c r="AD28" s="2" t="s">
        <v>53</v>
      </c>
    </row>
    <row r="29" spans="1:30" ht="13.5" customHeight="1">
      <c r="A29" s="23" t="s">
        <v>7</v>
      </c>
      <c r="B29" s="292"/>
      <c r="C29" s="10" t="s">
        <v>26</v>
      </c>
      <c r="D29" s="13"/>
      <c r="E29" s="13">
        <v>70</v>
      </c>
      <c r="F29" s="10" t="s">
        <v>306</v>
      </c>
      <c r="G29" s="13"/>
      <c r="H29" s="13">
        <v>55</v>
      </c>
      <c r="I29" s="10" t="s">
        <v>298</v>
      </c>
      <c r="J29" s="90"/>
      <c r="K29" s="13">
        <v>30</v>
      </c>
      <c r="L29" s="10" t="s">
        <v>310</v>
      </c>
      <c r="M29" s="81" t="s">
        <v>311</v>
      </c>
      <c r="N29" s="13">
        <v>40</v>
      </c>
      <c r="O29" s="10" t="str">
        <f>O28</f>
        <v>深色蔬菜</v>
      </c>
      <c r="P29" s="10"/>
      <c r="Q29" s="10">
        <v>100</v>
      </c>
      <c r="R29" s="86" t="s">
        <v>312</v>
      </c>
      <c r="S29" s="90" t="s">
        <v>302</v>
      </c>
      <c r="T29" s="13">
        <v>20</v>
      </c>
      <c r="U29" s="288"/>
      <c r="V29" s="53">
        <f>X28*15+X30*5+10</f>
        <v>101</v>
      </c>
      <c r="W29" s="26" t="s">
        <v>160</v>
      </c>
      <c r="X29" s="54">
        <v>2.4</v>
      </c>
      <c r="Y29" s="82">
        <f>V31*9/V35*100</f>
        <v>29.696969696969699</v>
      </c>
      <c r="Z29" s="82">
        <f>V33*4/V35*100</f>
        <v>15.892255892255891</v>
      </c>
      <c r="AA29" s="3">
        <f>Z29*2</f>
        <v>31.784511784511782</v>
      </c>
      <c r="AB29" s="3"/>
      <c r="AC29" s="3">
        <f>Z29*15</f>
        <v>238.38383838383837</v>
      </c>
      <c r="AD29" s="3">
        <f>AA29*4+AC29*4</f>
        <v>1080.6734006734007</v>
      </c>
    </row>
    <row r="30" spans="1:30" ht="13.5" customHeight="1">
      <c r="A30" s="23">
        <v>15</v>
      </c>
      <c r="B30" s="292"/>
      <c r="C30" s="10" t="s">
        <v>210</v>
      </c>
      <c r="D30" s="81"/>
      <c r="E30" s="13">
        <v>40</v>
      </c>
      <c r="F30" s="10" t="s">
        <v>307</v>
      </c>
      <c r="G30" s="81"/>
      <c r="H30" s="13">
        <v>20</v>
      </c>
      <c r="I30" s="10" t="s">
        <v>281</v>
      </c>
      <c r="J30" s="90"/>
      <c r="K30" s="13">
        <v>10</v>
      </c>
      <c r="L30" s="10"/>
      <c r="M30" s="81"/>
      <c r="N30" s="13"/>
      <c r="O30" s="10"/>
      <c r="P30" s="10"/>
      <c r="Q30" s="10"/>
      <c r="R30" s="10" t="s">
        <v>309</v>
      </c>
      <c r="S30" s="13"/>
      <c r="T30" s="13">
        <v>10</v>
      </c>
      <c r="U30" s="288"/>
      <c r="V30" s="55" t="s">
        <v>8</v>
      </c>
      <c r="W30" s="26" t="s">
        <v>163</v>
      </c>
      <c r="X30" s="54">
        <v>1.7</v>
      </c>
      <c r="Y30" s="42"/>
      <c r="Z30" s="42"/>
      <c r="AA30" s="15">
        <f>Z30*7</f>
        <v>0</v>
      </c>
      <c r="AB30" s="3">
        <f>Z30*5</f>
        <v>0</v>
      </c>
      <c r="AC30" s="3" t="s">
        <v>47</v>
      </c>
      <c r="AD30" s="16">
        <f>AA30*4+AB30*9</f>
        <v>0</v>
      </c>
    </row>
    <row r="31" spans="1:30" ht="13.5" customHeight="1">
      <c r="A31" s="23" t="s">
        <v>9</v>
      </c>
      <c r="B31" s="292"/>
      <c r="C31" s="17"/>
      <c r="D31" s="20"/>
      <c r="E31" s="12"/>
      <c r="F31" s="10" t="s">
        <v>161</v>
      </c>
      <c r="G31" s="10"/>
      <c r="H31" s="13">
        <v>5</v>
      </c>
      <c r="I31" s="10" t="s">
        <v>308</v>
      </c>
      <c r="J31" s="13"/>
      <c r="K31" s="13">
        <v>15</v>
      </c>
      <c r="L31" s="10"/>
      <c r="M31" s="81"/>
      <c r="N31" s="13"/>
      <c r="O31" s="10"/>
      <c r="P31" s="17"/>
      <c r="Q31" s="10"/>
      <c r="R31" s="10" t="s">
        <v>313</v>
      </c>
      <c r="S31" s="13"/>
      <c r="T31" s="13">
        <v>5</v>
      </c>
      <c r="U31" s="288"/>
      <c r="V31" s="53">
        <f>X29*5+X31*5</f>
        <v>24.5</v>
      </c>
      <c r="W31" s="26" t="s">
        <v>165</v>
      </c>
      <c r="X31" s="54">
        <v>2.5</v>
      </c>
      <c r="Y31" s="42"/>
      <c r="Z31" s="42"/>
      <c r="AA31" s="3">
        <f>Z31*1</f>
        <v>0</v>
      </c>
      <c r="AB31" s="3" t="s">
        <v>47</v>
      </c>
      <c r="AC31" s="3">
        <f>Z31*5</f>
        <v>0</v>
      </c>
      <c r="AD31" s="3">
        <f>AA31*4+AC31*4</f>
        <v>0</v>
      </c>
    </row>
    <row r="32" spans="1:30" ht="13.5" customHeight="1">
      <c r="A32" s="290" t="s">
        <v>166</v>
      </c>
      <c r="B32" s="292"/>
      <c r="C32" s="17"/>
      <c r="D32" s="20"/>
      <c r="E32" s="12"/>
      <c r="F32" s="10"/>
      <c r="G32" s="13"/>
      <c r="H32" s="13"/>
      <c r="I32" s="10" t="s">
        <v>309</v>
      </c>
      <c r="J32" s="115"/>
      <c r="K32" s="13">
        <v>10</v>
      </c>
      <c r="L32" s="10"/>
      <c r="M32" s="13"/>
      <c r="N32" s="13"/>
      <c r="O32" s="10"/>
      <c r="P32" s="17"/>
      <c r="Q32" s="10"/>
      <c r="R32" s="10"/>
      <c r="S32" s="90"/>
      <c r="T32" s="13"/>
      <c r="U32" s="288"/>
      <c r="V32" s="55" t="s">
        <v>10</v>
      </c>
      <c r="W32" s="26" t="s">
        <v>167</v>
      </c>
      <c r="X32" s="54"/>
      <c r="Y32" s="42"/>
      <c r="Z32" s="42"/>
      <c r="AA32" s="3"/>
      <c r="AB32" s="3">
        <f>Z32*5</f>
        <v>0</v>
      </c>
      <c r="AC32" s="3" t="s">
        <v>47</v>
      </c>
      <c r="AD32" s="3">
        <f>AB32*9</f>
        <v>0</v>
      </c>
    </row>
    <row r="33" spans="1:30" ht="13.5" customHeight="1">
      <c r="A33" s="290"/>
      <c r="B33" s="292"/>
      <c r="C33" s="17"/>
      <c r="D33" s="20"/>
      <c r="E33" s="12"/>
      <c r="F33" s="10"/>
      <c r="G33" s="17"/>
      <c r="H33" s="13"/>
      <c r="I33" s="10"/>
      <c r="J33" s="115"/>
      <c r="K33" s="13"/>
      <c r="L33" s="24"/>
      <c r="M33" s="25"/>
      <c r="N33" s="26"/>
      <c r="O33" s="10"/>
      <c r="P33" s="17"/>
      <c r="Q33" s="10"/>
      <c r="R33" s="10"/>
      <c r="S33" s="17"/>
      <c r="T33" s="13"/>
      <c r="U33" s="288"/>
      <c r="V33" s="53">
        <f>X28*2+X29*7+X30</f>
        <v>29.5</v>
      </c>
      <c r="W33" s="56" t="s">
        <v>168</v>
      </c>
      <c r="X33" s="57"/>
      <c r="Y33" s="41"/>
      <c r="Z33" s="41"/>
      <c r="AC33" s="2">
        <f>Z33*15</f>
        <v>0</v>
      </c>
    </row>
    <row r="34" spans="1:30" ht="13.5" customHeight="1">
      <c r="A34" s="18" t="s">
        <v>169</v>
      </c>
      <c r="B34" s="19"/>
      <c r="C34" s="17"/>
      <c r="D34" s="20"/>
      <c r="E34" s="12"/>
      <c r="F34" s="10"/>
      <c r="G34" s="17"/>
      <c r="H34" s="13"/>
      <c r="I34" s="10"/>
      <c r="J34" s="115"/>
      <c r="K34" s="10"/>
      <c r="L34" s="10"/>
      <c r="M34" s="115"/>
      <c r="N34" s="10"/>
      <c r="O34" s="10"/>
      <c r="P34" s="17"/>
      <c r="Q34" s="10"/>
      <c r="R34" s="10"/>
      <c r="S34" s="17"/>
      <c r="T34" s="13"/>
      <c r="U34" s="288"/>
      <c r="V34" s="55" t="s">
        <v>11</v>
      </c>
      <c r="W34" s="24"/>
      <c r="X34" s="54"/>
      <c r="Y34" s="83" t="s">
        <v>57</v>
      </c>
      <c r="Z34" s="83" t="s">
        <v>58</v>
      </c>
      <c r="AA34" s="2">
        <f>SUM(AA29:AA33)</f>
        <v>31.784511784511782</v>
      </c>
      <c r="AB34" s="2">
        <f>SUM(AB29:AB33)</f>
        <v>0</v>
      </c>
      <c r="AC34" s="2">
        <f>SUM(AC29:AC33)</f>
        <v>238.38383838383837</v>
      </c>
      <c r="AD34" s="2">
        <f>AA34*4+AB34*9+AC34*4</f>
        <v>1080.6734006734007</v>
      </c>
    </row>
    <row r="35" spans="1:30" ht="13.5" customHeight="1">
      <c r="A35" s="27"/>
      <c r="B35" s="28"/>
      <c r="C35" s="17"/>
      <c r="D35" s="20"/>
      <c r="E35" s="12"/>
      <c r="F35" s="73"/>
      <c r="G35" s="70"/>
      <c r="H35" s="74"/>
      <c r="I35" s="73"/>
      <c r="J35" s="75"/>
      <c r="K35" s="73"/>
      <c r="L35" s="73"/>
      <c r="M35" s="75"/>
      <c r="N35" s="73"/>
      <c r="O35" s="73"/>
      <c r="P35" s="70"/>
      <c r="Q35" s="73"/>
      <c r="R35" s="73"/>
      <c r="S35" s="70"/>
      <c r="T35" s="74"/>
      <c r="U35" s="293"/>
      <c r="V35" s="58">
        <f>V29*4+V31*9+V33*4</f>
        <v>742.5</v>
      </c>
      <c r="W35" s="59"/>
      <c r="X35" s="60"/>
      <c r="Y35" s="84">
        <f>B35+E35+H35+K35+N35+Q35</f>
        <v>0</v>
      </c>
      <c r="Z35" s="84">
        <f>C35+F35+I35+L35+O35+R35</f>
        <v>0</v>
      </c>
      <c r="AA35" s="21">
        <f>AA34*4/AD34</f>
        <v>0.1176470588235294</v>
      </c>
      <c r="AB35" s="21">
        <f>AB34*9/AD34</f>
        <v>0</v>
      </c>
      <c r="AC35" s="21">
        <f>AC34*4/AD34</f>
        <v>0.88235294117647056</v>
      </c>
    </row>
    <row r="36" spans="1:30" ht="13.5" customHeight="1">
      <c r="A36" s="22">
        <v>4</v>
      </c>
      <c r="B36" s="284"/>
      <c r="C36" s="65" t="s">
        <v>237</v>
      </c>
      <c r="D36" s="66" t="s">
        <v>222</v>
      </c>
      <c r="E36" s="67"/>
      <c r="F36" s="68" t="s">
        <v>250</v>
      </c>
      <c r="G36" s="68" t="s">
        <v>220</v>
      </c>
      <c r="H36" s="68"/>
      <c r="I36" s="65" t="s">
        <v>251</v>
      </c>
      <c r="J36" s="65" t="s">
        <v>220</v>
      </c>
      <c r="K36" s="65"/>
      <c r="L36" s="65" t="s">
        <v>252</v>
      </c>
      <c r="M36" s="65" t="s">
        <v>153</v>
      </c>
      <c r="N36" s="65"/>
      <c r="O36" s="68" t="s">
        <v>227</v>
      </c>
      <c r="P36" s="65" t="s">
        <v>153</v>
      </c>
      <c r="Q36" s="65"/>
      <c r="R36" s="68" t="s">
        <v>253</v>
      </c>
      <c r="S36" s="68" t="s">
        <v>152</v>
      </c>
      <c r="T36" s="68"/>
      <c r="U36" s="287" t="s">
        <v>156</v>
      </c>
      <c r="V36" s="50" t="s">
        <v>6</v>
      </c>
      <c r="W36" s="51" t="s">
        <v>157</v>
      </c>
      <c r="X36" s="52">
        <v>6.5</v>
      </c>
      <c r="Y36" s="82" t="s">
        <v>51</v>
      </c>
      <c r="Z36" s="82" t="s">
        <v>50</v>
      </c>
    </row>
    <row r="37" spans="1:30" ht="13.5" customHeight="1">
      <c r="A37" s="23" t="s">
        <v>7</v>
      </c>
      <c r="B37" s="285"/>
      <c r="C37" s="10" t="s">
        <v>178</v>
      </c>
      <c r="D37" s="91"/>
      <c r="E37" s="12">
        <v>110</v>
      </c>
      <c r="F37" s="10" t="s">
        <v>279</v>
      </c>
      <c r="G37" s="90"/>
      <c r="H37" s="13">
        <v>60</v>
      </c>
      <c r="I37" s="10" t="s">
        <v>316</v>
      </c>
      <c r="J37" s="13"/>
      <c r="K37" s="13">
        <v>30</v>
      </c>
      <c r="L37" s="10" t="s">
        <v>317</v>
      </c>
      <c r="M37" s="13"/>
      <c r="N37" s="13">
        <v>40</v>
      </c>
      <c r="O37" s="10" t="str">
        <f>O36</f>
        <v>淺色蔬菜</v>
      </c>
      <c r="P37" s="10"/>
      <c r="Q37" s="10">
        <v>100</v>
      </c>
      <c r="R37" s="10" t="s">
        <v>280</v>
      </c>
      <c r="S37" s="13"/>
      <c r="T37" s="13">
        <v>30</v>
      </c>
      <c r="U37" s="288"/>
      <c r="V37" s="53">
        <f>X36*15+X38*5+10</f>
        <v>116.5</v>
      </c>
      <c r="W37" s="26" t="s">
        <v>160</v>
      </c>
      <c r="X37" s="54">
        <v>2.4</v>
      </c>
      <c r="Y37" s="82">
        <f>V39*9/V43*100</f>
        <v>27.526302911671152</v>
      </c>
      <c r="Z37" s="82">
        <f>V41*4/V43*100</f>
        <v>15.463665280156597</v>
      </c>
    </row>
    <row r="38" spans="1:30" ht="13.5" customHeight="1">
      <c r="A38" s="23">
        <v>16</v>
      </c>
      <c r="B38" s="285"/>
      <c r="C38" s="10"/>
      <c r="D38" s="11"/>
      <c r="E38" s="61"/>
      <c r="F38" s="10" t="s">
        <v>378</v>
      </c>
      <c r="G38" s="13"/>
      <c r="H38" s="13">
        <v>20</v>
      </c>
      <c r="I38" s="10" t="s">
        <v>30</v>
      </c>
      <c r="J38" s="10" t="s">
        <v>29</v>
      </c>
      <c r="K38" s="13">
        <v>10</v>
      </c>
      <c r="L38" s="10" t="s">
        <v>281</v>
      </c>
      <c r="M38" s="90"/>
      <c r="N38" s="13">
        <v>10</v>
      </c>
      <c r="O38" s="10"/>
      <c r="P38" s="10"/>
      <c r="Q38" s="10"/>
      <c r="R38" s="10" t="s">
        <v>281</v>
      </c>
      <c r="S38" s="90"/>
      <c r="T38" s="13">
        <v>5</v>
      </c>
      <c r="U38" s="288"/>
      <c r="V38" s="55" t="s">
        <v>8</v>
      </c>
      <c r="W38" s="26" t="s">
        <v>163</v>
      </c>
      <c r="X38" s="54">
        <v>1.8</v>
      </c>
      <c r="Y38" s="42"/>
      <c r="Z38" s="42"/>
    </row>
    <row r="39" spans="1:30" ht="13.5" customHeight="1">
      <c r="A39" s="23" t="s">
        <v>9</v>
      </c>
      <c r="B39" s="285"/>
      <c r="C39" s="10"/>
      <c r="D39" s="11"/>
      <c r="E39" s="61"/>
      <c r="F39" s="10" t="s">
        <v>315</v>
      </c>
      <c r="G39" s="115"/>
      <c r="H39" s="13">
        <v>1</v>
      </c>
      <c r="I39" s="10" t="s">
        <v>21</v>
      </c>
      <c r="J39" s="13"/>
      <c r="K39" s="13">
        <v>20</v>
      </c>
      <c r="L39" s="10" t="s">
        <v>318</v>
      </c>
      <c r="M39" s="13"/>
      <c r="N39" s="13">
        <v>5</v>
      </c>
      <c r="O39" s="10"/>
      <c r="P39" s="17"/>
      <c r="Q39" s="10"/>
      <c r="R39" s="10" t="s">
        <v>321</v>
      </c>
      <c r="S39" s="13"/>
      <c r="T39" s="13">
        <v>10</v>
      </c>
      <c r="U39" s="288"/>
      <c r="V39" s="53">
        <f>X37*5+X39*5</f>
        <v>25</v>
      </c>
      <c r="W39" s="26" t="s">
        <v>165</v>
      </c>
      <c r="X39" s="54">
        <v>2.6</v>
      </c>
      <c r="Y39" s="42"/>
      <c r="Z39" s="42"/>
    </row>
    <row r="40" spans="1:30" ht="13.5" customHeight="1">
      <c r="A40" s="290" t="s">
        <v>195</v>
      </c>
      <c r="B40" s="285"/>
      <c r="C40" s="10"/>
      <c r="D40" s="20"/>
      <c r="E40" s="61"/>
      <c r="F40" s="10"/>
      <c r="G40" s="17"/>
      <c r="H40" s="13"/>
      <c r="I40" s="10"/>
      <c r="J40" s="81"/>
      <c r="K40" s="13"/>
      <c r="L40" s="24" t="s">
        <v>319</v>
      </c>
      <c r="M40" s="13"/>
      <c r="N40" s="26">
        <v>10</v>
      </c>
      <c r="O40" s="10"/>
      <c r="P40" s="17"/>
      <c r="Q40" s="10"/>
      <c r="R40" s="10"/>
      <c r="S40" s="13"/>
      <c r="T40" s="13"/>
      <c r="U40" s="288"/>
      <c r="V40" s="55" t="s">
        <v>10</v>
      </c>
      <c r="W40" s="26" t="s">
        <v>167</v>
      </c>
      <c r="X40" s="54"/>
      <c r="Y40" s="42"/>
      <c r="Z40" s="42"/>
    </row>
    <row r="41" spans="1:30" ht="13.5" customHeight="1">
      <c r="A41" s="291"/>
      <c r="B41" s="286"/>
      <c r="C41" s="10"/>
      <c r="D41" s="20"/>
      <c r="E41" s="61"/>
      <c r="F41" s="10"/>
      <c r="G41" s="17"/>
      <c r="H41" s="13"/>
      <c r="I41" s="24"/>
      <c r="J41" s="25"/>
      <c r="K41" s="26"/>
      <c r="L41" s="24" t="s">
        <v>320</v>
      </c>
      <c r="M41" s="13"/>
      <c r="N41" s="26">
        <v>1</v>
      </c>
      <c r="O41" s="10"/>
      <c r="P41" s="17"/>
      <c r="Q41" s="10"/>
      <c r="R41" s="10"/>
      <c r="S41" s="17"/>
      <c r="T41" s="13"/>
      <c r="U41" s="288"/>
      <c r="V41" s="53">
        <f>X36*2+X37*7+X38</f>
        <v>31.6</v>
      </c>
      <c r="W41" s="56" t="s">
        <v>168</v>
      </c>
      <c r="X41" s="57"/>
      <c r="Y41" s="41"/>
      <c r="Z41" s="41"/>
    </row>
    <row r="42" spans="1:30" ht="13.5" customHeight="1">
      <c r="A42" s="18" t="s">
        <v>169</v>
      </c>
      <c r="B42" s="19"/>
      <c r="C42" s="10"/>
      <c r="D42" s="20"/>
      <c r="E42" s="61"/>
      <c r="F42" s="10"/>
      <c r="G42" s="17"/>
      <c r="H42" s="13"/>
      <c r="I42" s="10"/>
      <c r="J42" s="115"/>
      <c r="K42" s="13"/>
      <c r="L42" s="10"/>
      <c r="M42" s="115"/>
      <c r="N42" s="13"/>
      <c r="O42" s="10"/>
      <c r="P42" s="17"/>
      <c r="Q42" s="10"/>
      <c r="R42" s="10"/>
      <c r="S42" s="17"/>
      <c r="T42" s="13"/>
      <c r="U42" s="288"/>
      <c r="V42" s="55" t="s">
        <v>11</v>
      </c>
      <c r="W42" s="24"/>
      <c r="X42" s="54"/>
      <c r="Y42" s="83" t="s">
        <v>57</v>
      </c>
      <c r="Z42" s="83" t="s">
        <v>58</v>
      </c>
    </row>
    <row r="43" spans="1:30" ht="13.5" customHeight="1" thickBot="1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289"/>
      <c r="V43" s="62">
        <f>V37*4+V39*9+V41*4</f>
        <v>817.4</v>
      </c>
      <c r="W43" s="63"/>
      <c r="X43" s="64"/>
      <c r="Y43" s="84">
        <f>B43+E43+H43+K43+N43+Q43</f>
        <v>0</v>
      </c>
      <c r="Z43" s="84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topLeftCell="A10" zoomScaleNormal="100" workbookViewId="0">
      <selection activeCell="X17" sqref="X17"/>
    </sheetView>
  </sheetViews>
  <sheetFormatPr defaultColWidth="9" defaultRowHeight="13.5" customHeight="1"/>
  <cols>
    <col min="1" max="1" width="3.77734375" style="37" customWidth="1"/>
    <col min="2" max="2" width="0" style="9" hidden="1" customWidth="1"/>
    <col min="3" max="3" width="10.88671875" style="9" customWidth="1"/>
    <col min="4" max="4" width="3.77734375" style="38" customWidth="1"/>
    <col min="5" max="5" width="3.77734375" style="37" customWidth="1"/>
    <col min="6" max="6" width="10.88671875" style="9" customWidth="1"/>
    <col min="7" max="7" width="3.77734375" style="38" customWidth="1"/>
    <col min="8" max="8" width="3.77734375" style="37" customWidth="1"/>
    <col min="9" max="9" width="10.88671875" style="9" customWidth="1"/>
    <col min="10" max="10" width="3.77734375" style="38" customWidth="1"/>
    <col min="11" max="11" width="3.77734375" style="37" customWidth="1"/>
    <col min="12" max="12" width="10.88671875" style="9" customWidth="1"/>
    <col min="13" max="13" width="3.77734375" style="38" customWidth="1"/>
    <col min="14" max="14" width="3.77734375" style="37" customWidth="1"/>
    <col min="15" max="15" width="10.88671875" style="9" customWidth="1"/>
    <col min="16" max="16" width="3.77734375" style="38" customWidth="1"/>
    <col min="17" max="17" width="3.77734375" style="37" customWidth="1"/>
    <col min="18" max="18" width="10.88671875" style="9" customWidth="1"/>
    <col min="19" max="19" width="3.77734375" style="38" customWidth="1"/>
    <col min="20" max="20" width="3.77734375" style="37" customWidth="1"/>
    <col min="21" max="21" width="3.77734375" style="9" customWidth="1"/>
    <col min="22" max="22" width="8.33203125" style="39" customWidth="1"/>
    <col min="23" max="23" width="8.33203125" style="40" customWidth="1"/>
    <col min="24" max="24" width="4.109375" style="38" customWidth="1"/>
    <col min="25" max="25" width="6" style="2" hidden="1" customWidth="1"/>
    <col min="26" max="26" width="5.44140625" style="3" hidden="1" customWidth="1"/>
    <col min="27" max="27" width="7.77734375" style="2" hidden="1" customWidth="1"/>
    <col min="28" max="28" width="8" style="2" hidden="1" customWidth="1"/>
    <col min="29" max="29" width="7.88671875" style="2" hidden="1" customWidth="1"/>
    <col min="30" max="30" width="7.44140625" style="2" hidden="1" customWidth="1"/>
    <col min="31" max="16384" width="9" style="9"/>
  </cols>
  <sheetData>
    <row r="1" spans="1:30" s="2" customFormat="1" ht="18.75" customHeight="1">
      <c r="A1" s="294" t="s">
        <v>393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Z1" s="3"/>
    </row>
    <row r="2" spans="1:30" s="2" customFormat="1" ht="13.5" customHeight="1" thickBot="1">
      <c r="A2" s="4" t="s">
        <v>38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>
      <c r="A3" s="43" t="s">
        <v>144</v>
      </c>
      <c r="B3" s="44" t="s">
        <v>0</v>
      </c>
      <c r="C3" s="45" t="s">
        <v>1</v>
      </c>
      <c r="D3" s="46" t="s">
        <v>145</v>
      </c>
      <c r="E3" s="47" t="s">
        <v>146</v>
      </c>
      <c r="F3" s="45" t="s">
        <v>2</v>
      </c>
      <c r="G3" s="45" t="s">
        <v>145</v>
      </c>
      <c r="H3" s="45" t="s">
        <v>146</v>
      </c>
      <c r="I3" s="45" t="s">
        <v>3</v>
      </c>
      <c r="J3" s="45" t="s">
        <v>145</v>
      </c>
      <c r="K3" s="45" t="s">
        <v>146</v>
      </c>
      <c r="L3" s="45" t="s">
        <v>3</v>
      </c>
      <c r="M3" s="45" t="s">
        <v>145</v>
      </c>
      <c r="N3" s="45" t="s">
        <v>146</v>
      </c>
      <c r="O3" s="45" t="s">
        <v>3</v>
      </c>
      <c r="P3" s="45" t="s">
        <v>145</v>
      </c>
      <c r="Q3" s="45" t="s">
        <v>146</v>
      </c>
      <c r="R3" s="46" t="s">
        <v>4</v>
      </c>
      <c r="S3" s="45" t="s">
        <v>145</v>
      </c>
      <c r="T3" s="45" t="s">
        <v>146</v>
      </c>
      <c r="U3" s="45" t="s">
        <v>147</v>
      </c>
      <c r="V3" s="48" t="s">
        <v>5</v>
      </c>
      <c r="W3" s="45" t="s">
        <v>148</v>
      </c>
      <c r="X3" s="49" t="s">
        <v>149</v>
      </c>
      <c r="Y3" s="3"/>
    </row>
    <row r="4" spans="1:30" ht="13.5" customHeight="1">
      <c r="A4" s="22">
        <v>4</v>
      </c>
      <c r="B4" s="284"/>
      <c r="C4" s="65" t="s">
        <v>178</v>
      </c>
      <c r="D4" s="66" t="s">
        <v>151</v>
      </c>
      <c r="E4" s="67"/>
      <c r="F4" s="65" t="s">
        <v>211</v>
      </c>
      <c r="G4" s="65" t="s">
        <v>152</v>
      </c>
      <c r="H4" s="65"/>
      <c r="I4" s="65" t="s">
        <v>212</v>
      </c>
      <c r="J4" s="65" t="s">
        <v>152</v>
      </c>
      <c r="K4" s="65"/>
      <c r="L4" s="68" t="s">
        <v>254</v>
      </c>
      <c r="M4" s="68" t="s">
        <v>153</v>
      </c>
      <c r="N4" s="68"/>
      <c r="O4" s="65" t="s">
        <v>413</v>
      </c>
      <c r="P4" s="65" t="s">
        <v>153</v>
      </c>
      <c r="Q4" s="65"/>
      <c r="R4" s="68" t="s">
        <v>255</v>
      </c>
      <c r="S4" s="68" t="s">
        <v>152</v>
      </c>
      <c r="T4" s="68" t="s">
        <v>256</v>
      </c>
      <c r="U4" s="287" t="s">
        <v>156</v>
      </c>
      <c r="V4" s="50" t="s">
        <v>6</v>
      </c>
      <c r="W4" s="51" t="s">
        <v>157</v>
      </c>
      <c r="X4" s="52">
        <v>5.8</v>
      </c>
      <c r="AA4" s="2" t="s">
        <v>50</v>
      </c>
      <c r="AB4" s="2" t="s">
        <v>51</v>
      </c>
      <c r="AC4" s="2" t="s">
        <v>52</v>
      </c>
      <c r="AD4" s="2" t="s">
        <v>53</v>
      </c>
    </row>
    <row r="5" spans="1:30" ht="13.5" customHeight="1">
      <c r="A5" s="23" t="s">
        <v>7</v>
      </c>
      <c r="B5" s="285"/>
      <c r="C5" s="10" t="s">
        <v>26</v>
      </c>
      <c r="D5" s="11"/>
      <c r="E5" s="12">
        <v>110</v>
      </c>
      <c r="F5" s="10" t="s">
        <v>322</v>
      </c>
      <c r="G5" s="26"/>
      <c r="H5" s="26">
        <v>60</v>
      </c>
      <c r="I5" s="10" t="s">
        <v>324</v>
      </c>
      <c r="J5" s="13" t="s">
        <v>189</v>
      </c>
      <c r="K5" s="13">
        <v>30</v>
      </c>
      <c r="L5" s="10" t="s">
        <v>325</v>
      </c>
      <c r="M5" s="13"/>
      <c r="N5" s="13">
        <v>10</v>
      </c>
      <c r="O5" s="10" t="str">
        <f>O4</f>
        <v>淺色蔬菜</v>
      </c>
      <c r="P5" s="10"/>
      <c r="Q5" s="10">
        <v>100</v>
      </c>
      <c r="R5" s="86" t="s">
        <v>317</v>
      </c>
      <c r="S5" s="87"/>
      <c r="T5" s="13">
        <v>30</v>
      </c>
      <c r="U5" s="288"/>
      <c r="V5" s="53">
        <f>X4*15+X6*5+10</f>
        <v>106.5</v>
      </c>
      <c r="W5" s="26" t="s">
        <v>160</v>
      </c>
      <c r="X5" s="54">
        <v>3.3</v>
      </c>
      <c r="Y5" s="3" t="s">
        <v>54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>
      <c r="A6" s="23">
        <v>19</v>
      </c>
      <c r="B6" s="285"/>
      <c r="C6" s="10"/>
      <c r="D6" s="13"/>
      <c r="E6" s="12"/>
      <c r="F6" s="10" t="s">
        <v>323</v>
      </c>
      <c r="G6" s="13"/>
      <c r="H6" s="13">
        <v>1</v>
      </c>
      <c r="I6" s="10" t="s">
        <v>158</v>
      </c>
      <c r="J6" s="10"/>
      <c r="K6" s="13">
        <v>20</v>
      </c>
      <c r="L6" s="10" t="s">
        <v>34</v>
      </c>
      <c r="M6" s="13"/>
      <c r="N6" s="13">
        <v>30</v>
      </c>
      <c r="O6" s="10"/>
      <c r="P6" s="10"/>
      <c r="Q6" s="10"/>
      <c r="R6" s="10" t="s">
        <v>281</v>
      </c>
      <c r="S6" s="87"/>
      <c r="T6" s="13">
        <v>10</v>
      </c>
      <c r="U6" s="288"/>
      <c r="V6" s="55" t="s">
        <v>8</v>
      </c>
      <c r="W6" s="26" t="s">
        <v>163</v>
      </c>
      <c r="X6" s="54">
        <v>1.9</v>
      </c>
      <c r="Y6" s="14" t="s">
        <v>55</v>
      </c>
      <c r="Z6" s="3">
        <v>2</v>
      </c>
      <c r="AA6" s="15">
        <f>Z6*7</f>
        <v>14</v>
      </c>
      <c r="AB6" s="3">
        <f>Z6*5</f>
        <v>10</v>
      </c>
      <c r="AC6" s="3" t="s">
        <v>47</v>
      </c>
      <c r="AD6" s="16">
        <f>AA6*4+AB6*9</f>
        <v>146</v>
      </c>
    </row>
    <row r="7" spans="1:30" ht="13.5" customHeight="1">
      <c r="A7" s="23" t="s">
        <v>9</v>
      </c>
      <c r="B7" s="285"/>
      <c r="C7" s="10"/>
      <c r="D7" s="11"/>
      <c r="E7" s="61"/>
      <c r="F7" s="10"/>
      <c r="G7" s="13"/>
      <c r="H7" s="13"/>
      <c r="I7" s="10"/>
      <c r="J7" s="13"/>
      <c r="K7" s="13"/>
      <c r="L7" s="10" t="s">
        <v>16</v>
      </c>
      <c r="M7" s="13"/>
      <c r="N7" s="13">
        <v>5</v>
      </c>
      <c r="O7" s="10"/>
      <c r="P7" s="17"/>
      <c r="Q7" s="10"/>
      <c r="R7" s="10" t="s">
        <v>308</v>
      </c>
      <c r="S7" s="13"/>
      <c r="T7" s="13">
        <v>15</v>
      </c>
      <c r="U7" s="288"/>
      <c r="V7" s="53">
        <f>X5*5+X7*5</f>
        <v>30.5</v>
      </c>
      <c r="W7" s="26" t="s">
        <v>165</v>
      </c>
      <c r="X7" s="54">
        <v>2.8</v>
      </c>
      <c r="Y7" s="2" t="s">
        <v>56</v>
      </c>
      <c r="Z7" s="3">
        <v>1.8</v>
      </c>
      <c r="AA7" s="3">
        <f>Z7*1</f>
        <v>1.8</v>
      </c>
      <c r="AB7" s="3" t="s">
        <v>47</v>
      </c>
      <c r="AC7" s="3">
        <f>Z7*5</f>
        <v>9</v>
      </c>
      <c r="AD7" s="3">
        <f>AA7*4+AC7*4</f>
        <v>43.2</v>
      </c>
    </row>
    <row r="8" spans="1:30" ht="13.5" customHeight="1">
      <c r="A8" s="290" t="s">
        <v>202</v>
      </c>
      <c r="B8" s="285"/>
      <c r="C8" s="10"/>
      <c r="D8" s="11"/>
      <c r="E8" s="61"/>
      <c r="F8" s="10"/>
      <c r="G8" s="17"/>
      <c r="H8" s="13"/>
      <c r="I8" s="10"/>
      <c r="J8" s="81"/>
      <c r="K8" s="13"/>
      <c r="L8" s="10" t="s">
        <v>326</v>
      </c>
      <c r="M8" s="115"/>
      <c r="N8" s="13">
        <v>10</v>
      </c>
      <c r="O8" s="10"/>
      <c r="P8" s="17"/>
      <c r="Q8" s="10"/>
      <c r="R8" s="10" t="s">
        <v>327</v>
      </c>
      <c r="S8" s="81"/>
      <c r="T8" s="13">
        <v>10</v>
      </c>
      <c r="U8" s="288"/>
      <c r="V8" s="55" t="s">
        <v>10</v>
      </c>
      <c r="W8" s="26" t="s">
        <v>167</v>
      </c>
      <c r="X8" s="54"/>
      <c r="Y8" s="2" t="s">
        <v>48</v>
      </c>
      <c r="Z8" s="3">
        <v>2.5</v>
      </c>
      <c r="AA8" s="3"/>
      <c r="AB8" s="3">
        <f>Z8*5</f>
        <v>12.5</v>
      </c>
      <c r="AC8" s="3" t="s">
        <v>47</v>
      </c>
      <c r="AD8" s="3">
        <f>AB8*9</f>
        <v>112.5</v>
      </c>
    </row>
    <row r="9" spans="1:30" ht="13.5" customHeight="1">
      <c r="A9" s="291"/>
      <c r="B9" s="286"/>
      <c r="C9" s="10"/>
      <c r="D9" s="20"/>
      <c r="E9" s="61"/>
      <c r="F9" s="10"/>
      <c r="G9" s="17"/>
      <c r="H9" s="13"/>
      <c r="I9" s="24"/>
      <c r="J9" s="25"/>
      <c r="K9" s="26"/>
      <c r="L9" s="24"/>
      <c r="M9" s="25"/>
      <c r="N9" s="26"/>
      <c r="O9" s="10"/>
      <c r="P9" s="17"/>
      <c r="Q9" s="10"/>
      <c r="R9" s="10"/>
      <c r="S9" s="17"/>
      <c r="T9" s="13"/>
      <c r="U9" s="288"/>
      <c r="V9" s="53">
        <f>X4*2+X5*7+X6</f>
        <v>36.599999999999994</v>
      </c>
      <c r="W9" s="56" t="s">
        <v>168</v>
      </c>
      <c r="X9" s="57"/>
      <c r="Y9" s="2" t="s">
        <v>49</v>
      </c>
      <c r="Z9" s="3">
        <v>1</v>
      </c>
      <c r="AC9" s="2">
        <f>Z9*15</f>
        <v>15</v>
      </c>
    </row>
    <row r="10" spans="1:30" ht="13.5" customHeight="1">
      <c r="A10" s="18" t="s">
        <v>169</v>
      </c>
      <c r="B10" s="19"/>
      <c r="C10" s="17"/>
      <c r="D10" s="20"/>
      <c r="E10" s="12"/>
      <c r="F10" s="10"/>
      <c r="G10" s="17"/>
      <c r="H10" s="13"/>
      <c r="I10" s="10"/>
      <c r="J10" s="115"/>
      <c r="K10" s="13"/>
      <c r="L10" s="10"/>
      <c r="M10" s="115"/>
      <c r="N10" s="10"/>
      <c r="O10" s="10"/>
      <c r="P10" s="17"/>
      <c r="Q10" s="10"/>
      <c r="R10" s="10"/>
      <c r="S10" s="17"/>
      <c r="T10" s="13"/>
      <c r="U10" s="288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>
      <c r="A11" s="78"/>
      <c r="B11" s="79"/>
      <c r="C11" s="70"/>
      <c r="D11" s="71"/>
      <c r="E11" s="72"/>
      <c r="F11" s="73"/>
      <c r="G11" s="70"/>
      <c r="H11" s="74"/>
      <c r="I11" s="73"/>
      <c r="J11" s="75"/>
      <c r="K11" s="73"/>
      <c r="L11" s="73"/>
      <c r="M11" s="75"/>
      <c r="N11" s="73"/>
      <c r="O11" s="73"/>
      <c r="P11" s="70"/>
      <c r="Q11" s="73"/>
      <c r="R11" s="73"/>
      <c r="S11" s="70"/>
      <c r="T11" s="74"/>
      <c r="U11" s="293"/>
      <c r="V11" s="58">
        <f>V5*4+V7*9+V9*4</f>
        <v>846.9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>
      <c r="A12" s="23">
        <v>4</v>
      </c>
      <c r="B12" s="286"/>
      <c r="C12" s="65" t="s">
        <v>213</v>
      </c>
      <c r="D12" s="66" t="s">
        <v>151</v>
      </c>
      <c r="E12" s="67"/>
      <c r="F12" s="68" t="s">
        <v>257</v>
      </c>
      <c r="G12" s="68" t="s">
        <v>226</v>
      </c>
      <c r="H12" s="68"/>
      <c r="I12" s="68" t="s">
        <v>258</v>
      </c>
      <c r="J12" s="69" t="s">
        <v>222</v>
      </c>
      <c r="K12" s="68"/>
      <c r="L12" s="68" t="s">
        <v>259</v>
      </c>
      <c r="M12" s="68" t="s">
        <v>232</v>
      </c>
      <c r="N12" s="68"/>
      <c r="O12" s="65" t="str">
        <f>[1]菜單!E34</f>
        <v>深色蔬菜</v>
      </c>
      <c r="P12" s="65" t="s">
        <v>153</v>
      </c>
      <c r="Q12" s="65"/>
      <c r="R12" s="65" t="s">
        <v>406</v>
      </c>
      <c r="S12" s="65" t="s">
        <v>152</v>
      </c>
      <c r="T12" s="65"/>
      <c r="U12" s="287" t="s">
        <v>156</v>
      </c>
      <c r="V12" s="50" t="s">
        <v>6</v>
      </c>
      <c r="W12" s="51" t="s">
        <v>157</v>
      </c>
      <c r="X12" s="52">
        <v>6.1</v>
      </c>
      <c r="AA12" s="2" t="s">
        <v>50</v>
      </c>
      <c r="AB12" s="2" t="s">
        <v>51</v>
      </c>
      <c r="AC12" s="2" t="s">
        <v>52</v>
      </c>
      <c r="AD12" s="2" t="s">
        <v>53</v>
      </c>
    </row>
    <row r="13" spans="1:30" ht="13.5" customHeight="1">
      <c r="A13" s="23" t="s">
        <v>7</v>
      </c>
      <c r="B13" s="292"/>
      <c r="C13" s="10" t="s">
        <v>26</v>
      </c>
      <c r="D13" s="13"/>
      <c r="E13" s="13">
        <v>90</v>
      </c>
      <c r="F13" s="10" t="s">
        <v>23</v>
      </c>
      <c r="G13" s="26"/>
      <c r="H13" s="26">
        <v>55</v>
      </c>
      <c r="I13" s="10" t="s">
        <v>190</v>
      </c>
      <c r="J13" s="13"/>
      <c r="K13" s="13">
        <v>30</v>
      </c>
      <c r="L13" s="10" t="s">
        <v>330</v>
      </c>
      <c r="M13" s="81" t="s">
        <v>304</v>
      </c>
      <c r="N13" s="13">
        <v>40</v>
      </c>
      <c r="O13" s="10" t="str">
        <f>O12</f>
        <v>深色蔬菜</v>
      </c>
      <c r="P13" s="10"/>
      <c r="Q13" s="10">
        <v>130</v>
      </c>
      <c r="R13" s="10" t="s">
        <v>407</v>
      </c>
      <c r="S13" s="13"/>
      <c r="T13" s="13">
        <v>20</v>
      </c>
      <c r="U13" s="288"/>
      <c r="V13" s="53">
        <f>X12*15+X14*5+10</f>
        <v>110</v>
      </c>
      <c r="W13" s="26" t="s">
        <v>160</v>
      </c>
      <c r="X13" s="54">
        <v>3.1</v>
      </c>
      <c r="Y13" s="3" t="s">
        <v>54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>
      <c r="A14" s="23">
        <v>20</v>
      </c>
      <c r="B14" s="292"/>
      <c r="C14" s="10" t="s">
        <v>328</v>
      </c>
      <c r="D14" s="81"/>
      <c r="E14" s="13">
        <v>55</v>
      </c>
      <c r="F14" s="10" t="s">
        <v>293</v>
      </c>
      <c r="G14" s="13"/>
      <c r="H14" s="13">
        <v>20</v>
      </c>
      <c r="I14" s="10" t="s">
        <v>196</v>
      </c>
      <c r="J14" s="13"/>
      <c r="K14" s="13">
        <v>2</v>
      </c>
      <c r="L14" s="10"/>
      <c r="M14" s="13"/>
      <c r="N14" s="13"/>
      <c r="O14" s="10"/>
      <c r="P14" s="10"/>
      <c r="Q14" s="10"/>
      <c r="R14" s="10" t="s">
        <v>408</v>
      </c>
      <c r="S14" s="13"/>
      <c r="T14" s="13">
        <v>10</v>
      </c>
      <c r="U14" s="288"/>
      <c r="V14" s="55" t="s">
        <v>8</v>
      </c>
      <c r="W14" s="26" t="s">
        <v>163</v>
      </c>
      <c r="X14" s="54">
        <v>1.7</v>
      </c>
      <c r="Y14" s="14" t="s">
        <v>55</v>
      </c>
      <c r="Z14" s="3">
        <v>2</v>
      </c>
      <c r="AA14" s="15">
        <f>Z14*7</f>
        <v>14</v>
      </c>
      <c r="AB14" s="3">
        <f>Z14*5</f>
        <v>10</v>
      </c>
      <c r="AC14" s="3" t="s">
        <v>47</v>
      </c>
      <c r="AD14" s="16">
        <f>AA14*4+AB14*9</f>
        <v>146</v>
      </c>
    </row>
    <row r="15" spans="1:30" ht="13.5" customHeight="1">
      <c r="A15" s="23" t="s">
        <v>175</v>
      </c>
      <c r="B15" s="292"/>
      <c r="C15" s="17"/>
      <c r="D15" s="88"/>
      <c r="E15" s="12"/>
      <c r="F15" s="10" t="s">
        <v>281</v>
      </c>
      <c r="G15" s="13"/>
      <c r="H15" s="13">
        <v>5</v>
      </c>
      <c r="I15" s="10"/>
      <c r="J15" s="13"/>
      <c r="K15" s="13"/>
      <c r="L15" s="10"/>
      <c r="M15" s="13"/>
      <c r="N15" s="13"/>
      <c r="O15" s="10"/>
      <c r="P15" s="17"/>
      <c r="Q15" s="10"/>
      <c r="R15" s="10"/>
      <c r="S15" s="13"/>
      <c r="T15" s="13"/>
      <c r="U15" s="288"/>
      <c r="V15" s="53">
        <f>X13*5+X15*5</f>
        <v>28</v>
      </c>
      <c r="W15" s="26" t="s">
        <v>165</v>
      </c>
      <c r="X15" s="54">
        <v>2.5</v>
      </c>
      <c r="Y15" s="2" t="s">
        <v>56</v>
      </c>
      <c r="Z15" s="3">
        <v>1.6</v>
      </c>
      <c r="AA15" s="3">
        <f>Z15*1</f>
        <v>1.6</v>
      </c>
      <c r="AB15" s="3" t="s">
        <v>47</v>
      </c>
      <c r="AC15" s="3">
        <f>Z15*5</f>
        <v>8</v>
      </c>
      <c r="AD15" s="3">
        <f>AA15*4+AC15*4</f>
        <v>38.4</v>
      </c>
    </row>
    <row r="16" spans="1:30" ht="13.5" customHeight="1">
      <c r="A16" s="290" t="s">
        <v>177</v>
      </c>
      <c r="B16" s="292"/>
      <c r="C16" s="17"/>
      <c r="D16" s="20"/>
      <c r="E16" s="12"/>
      <c r="F16" s="10" t="s">
        <v>329</v>
      </c>
      <c r="G16" s="17"/>
      <c r="H16" s="13">
        <v>10</v>
      </c>
      <c r="I16" s="10"/>
      <c r="J16" s="115"/>
      <c r="K16" s="13"/>
      <c r="L16" s="10"/>
      <c r="M16" s="115"/>
      <c r="N16" s="13"/>
      <c r="O16" s="10"/>
      <c r="P16" s="17"/>
      <c r="Q16" s="10"/>
      <c r="R16" s="10"/>
      <c r="S16" s="17"/>
      <c r="T16" s="13"/>
      <c r="U16" s="288"/>
      <c r="V16" s="55" t="s">
        <v>10</v>
      </c>
      <c r="W16" s="26" t="s">
        <v>167</v>
      </c>
      <c r="X16" s="54"/>
      <c r="Y16" s="2" t="s">
        <v>48</v>
      </c>
      <c r="Z16" s="3">
        <v>2.5</v>
      </c>
      <c r="AA16" s="3"/>
      <c r="AB16" s="3">
        <f>Z16*5</f>
        <v>12.5</v>
      </c>
      <c r="AC16" s="3" t="s">
        <v>47</v>
      </c>
      <c r="AD16" s="3">
        <f>AB16*9</f>
        <v>112.5</v>
      </c>
    </row>
    <row r="17" spans="1:30" ht="13.5" customHeight="1">
      <c r="A17" s="290"/>
      <c r="B17" s="292"/>
      <c r="C17" s="17"/>
      <c r="D17" s="20"/>
      <c r="E17" s="12"/>
      <c r="F17" s="10"/>
      <c r="G17" s="17"/>
      <c r="H17" s="13"/>
      <c r="I17" s="10"/>
      <c r="J17" s="81"/>
      <c r="K17" s="13"/>
      <c r="L17" s="24"/>
      <c r="M17" s="25"/>
      <c r="N17" s="26"/>
      <c r="O17" s="10"/>
      <c r="P17" s="17"/>
      <c r="Q17" s="10"/>
      <c r="R17" s="10"/>
      <c r="S17" s="17"/>
      <c r="T17" s="13"/>
      <c r="U17" s="288"/>
      <c r="V17" s="53">
        <f>X12*2+X13*7+X14</f>
        <v>35.6</v>
      </c>
      <c r="W17" s="56" t="s">
        <v>168</v>
      </c>
      <c r="X17" s="57"/>
      <c r="Y17" s="2" t="s">
        <v>49</v>
      </c>
      <c r="Z17" s="3">
        <v>1</v>
      </c>
      <c r="AC17" s="2">
        <f>Z17*15</f>
        <v>15</v>
      </c>
    </row>
    <row r="18" spans="1:30" ht="13.5" customHeight="1">
      <c r="A18" s="18" t="s">
        <v>169</v>
      </c>
      <c r="B18" s="19"/>
      <c r="C18" s="17"/>
      <c r="D18" s="20"/>
      <c r="E18" s="12"/>
      <c r="F18" s="10"/>
      <c r="G18" s="17"/>
      <c r="H18" s="13"/>
      <c r="I18" s="10"/>
      <c r="J18" s="115"/>
      <c r="K18" s="10"/>
      <c r="L18" s="10"/>
      <c r="M18" s="115"/>
      <c r="N18" s="13"/>
      <c r="O18" s="10"/>
      <c r="P18" s="17"/>
      <c r="Q18" s="10"/>
      <c r="R18" s="10"/>
      <c r="S18" s="17"/>
      <c r="T18" s="13"/>
      <c r="U18" s="288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>
      <c r="A19" s="76"/>
      <c r="B19" s="77"/>
      <c r="C19" s="17"/>
      <c r="D19" s="20"/>
      <c r="E19" s="12"/>
      <c r="F19" s="73"/>
      <c r="G19" s="70"/>
      <c r="H19" s="74"/>
      <c r="I19" s="73"/>
      <c r="J19" s="75"/>
      <c r="K19" s="73"/>
      <c r="L19" s="73"/>
      <c r="M19" s="75"/>
      <c r="N19" s="73"/>
      <c r="O19" s="73"/>
      <c r="P19" s="70"/>
      <c r="Q19" s="73"/>
      <c r="R19" s="73"/>
      <c r="S19" s="70"/>
      <c r="T19" s="74"/>
      <c r="U19" s="293"/>
      <c r="V19" s="58">
        <f>V13*4+V15*9+V17*4</f>
        <v>834.4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>
      <c r="A20" s="22">
        <v>4</v>
      </c>
      <c r="B20" s="292"/>
      <c r="C20" s="65" t="s">
        <v>261</v>
      </c>
      <c r="D20" s="66" t="s">
        <v>230</v>
      </c>
      <c r="E20" s="67"/>
      <c r="F20" s="68" t="s">
        <v>418</v>
      </c>
      <c r="G20" s="68" t="s">
        <v>421</v>
      </c>
      <c r="H20" s="68"/>
      <c r="I20" s="68" t="s">
        <v>422</v>
      </c>
      <c r="J20" s="68" t="s">
        <v>222</v>
      </c>
      <c r="K20" s="68"/>
      <c r="L20" s="68" t="s">
        <v>245</v>
      </c>
      <c r="M20" s="68" t="s">
        <v>191</v>
      </c>
      <c r="N20" s="68"/>
      <c r="O20" s="65" t="s">
        <v>155</v>
      </c>
      <c r="P20" s="65" t="s">
        <v>153</v>
      </c>
      <c r="Q20" s="65"/>
      <c r="R20" s="68" t="s">
        <v>262</v>
      </c>
      <c r="S20" s="68" t="s">
        <v>152</v>
      </c>
      <c r="T20" s="68"/>
      <c r="U20" s="287" t="s">
        <v>156</v>
      </c>
      <c r="V20" s="50" t="s">
        <v>6</v>
      </c>
      <c r="W20" s="51" t="s">
        <v>157</v>
      </c>
      <c r="X20" s="52">
        <v>6</v>
      </c>
      <c r="AA20" s="2" t="s">
        <v>50</v>
      </c>
      <c r="AB20" s="2" t="s">
        <v>51</v>
      </c>
      <c r="AC20" s="2" t="s">
        <v>52</v>
      </c>
      <c r="AD20" s="2" t="s">
        <v>53</v>
      </c>
    </row>
    <row r="21" spans="1:30" ht="13.5" customHeight="1">
      <c r="A21" s="23" t="s">
        <v>180</v>
      </c>
      <c r="B21" s="292"/>
      <c r="C21" s="10" t="s">
        <v>31</v>
      </c>
      <c r="D21" s="11"/>
      <c r="E21" s="12">
        <v>165</v>
      </c>
      <c r="F21" s="10" t="s">
        <v>420</v>
      </c>
      <c r="G21" s="81"/>
      <c r="H21" s="13">
        <v>65</v>
      </c>
      <c r="I21" s="10" t="s">
        <v>423</v>
      </c>
      <c r="J21" s="90" t="s">
        <v>304</v>
      </c>
      <c r="K21" s="13">
        <v>40</v>
      </c>
      <c r="L21" s="10" t="s">
        <v>305</v>
      </c>
      <c r="M21" s="81" t="s">
        <v>424</v>
      </c>
      <c r="N21" s="13">
        <v>30</v>
      </c>
      <c r="O21" s="10" t="str">
        <f>O20</f>
        <v>深色蔬菜</v>
      </c>
      <c r="P21" s="80"/>
      <c r="Q21" s="10">
        <v>100</v>
      </c>
      <c r="R21" s="10" t="s">
        <v>333</v>
      </c>
      <c r="S21" s="87"/>
      <c r="T21" s="13">
        <v>10</v>
      </c>
      <c r="U21" s="288"/>
      <c r="V21" s="53">
        <f>X20*15+X22*5+10</f>
        <v>108</v>
      </c>
      <c r="W21" s="26" t="s">
        <v>160</v>
      </c>
      <c r="X21" s="54">
        <v>2.1</v>
      </c>
      <c r="Y21" s="3" t="s">
        <v>54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>
      <c r="A22" s="23">
        <v>21</v>
      </c>
      <c r="B22" s="292"/>
      <c r="C22" s="10" t="s">
        <v>23</v>
      </c>
      <c r="D22" s="13"/>
      <c r="E22" s="13">
        <v>10</v>
      </c>
      <c r="F22" s="10"/>
      <c r="G22" s="81"/>
      <c r="H22" s="13"/>
      <c r="I22" s="10"/>
      <c r="J22" s="13"/>
      <c r="K22" s="13"/>
      <c r="L22" s="10" t="s">
        <v>332</v>
      </c>
      <c r="M22" s="81"/>
      <c r="N22" s="13">
        <v>20</v>
      </c>
      <c r="O22" s="10"/>
      <c r="P22" s="10"/>
      <c r="Q22" s="10"/>
      <c r="R22" s="10" t="s">
        <v>334</v>
      </c>
      <c r="S22" s="13"/>
      <c r="T22" s="13">
        <v>5</v>
      </c>
      <c r="U22" s="288"/>
      <c r="V22" s="55" t="s">
        <v>8</v>
      </c>
      <c r="W22" s="26" t="s">
        <v>163</v>
      </c>
      <c r="X22" s="54">
        <v>1.6</v>
      </c>
      <c r="Y22" s="14" t="s">
        <v>55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47</v>
      </c>
      <c r="AD22" s="16">
        <f>AA22*4+AB22*9</f>
        <v>160.60000000000002</v>
      </c>
    </row>
    <row r="23" spans="1:30" ht="13.5" customHeight="1">
      <c r="A23" s="23" t="s">
        <v>9</v>
      </c>
      <c r="B23" s="292"/>
      <c r="C23" s="10" t="s">
        <v>22</v>
      </c>
      <c r="D23" s="11"/>
      <c r="E23" s="61">
        <v>5</v>
      </c>
      <c r="F23" s="10"/>
      <c r="G23" s="13"/>
      <c r="H23" s="13"/>
      <c r="I23" s="10"/>
      <c r="J23" s="13"/>
      <c r="K23" s="13"/>
      <c r="L23" s="10"/>
      <c r="M23" s="81"/>
      <c r="N23" s="13"/>
      <c r="O23" s="10"/>
      <c r="P23" s="17"/>
      <c r="Q23" s="10"/>
      <c r="R23" s="10" t="s">
        <v>285</v>
      </c>
      <c r="S23" s="10"/>
      <c r="T23" s="13">
        <v>10</v>
      </c>
      <c r="U23" s="288"/>
      <c r="V23" s="53">
        <f>X21*5+X23*5</f>
        <v>24.5</v>
      </c>
      <c r="W23" s="26" t="s">
        <v>165</v>
      </c>
      <c r="X23" s="54">
        <v>2.8</v>
      </c>
      <c r="Y23" s="2" t="s">
        <v>56</v>
      </c>
      <c r="Z23" s="3">
        <v>1.6</v>
      </c>
      <c r="AA23" s="3">
        <f>Z23*1</f>
        <v>1.6</v>
      </c>
      <c r="AB23" s="3" t="s">
        <v>47</v>
      </c>
      <c r="AC23" s="3">
        <f>Z23*5</f>
        <v>8</v>
      </c>
      <c r="AD23" s="3">
        <f>AA23*4+AC23*4</f>
        <v>38.4</v>
      </c>
    </row>
    <row r="24" spans="1:30" ht="13.5" customHeight="1">
      <c r="A24" s="290" t="s">
        <v>181</v>
      </c>
      <c r="B24" s="292"/>
      <c r="C24" s="10" t="s">
        <v>20</v>
      </c>
      <c r="D24" s="11"/>
      <c r="E24" s="61">
        <v>10</v>
      </c>
      <c r="F24" s="10"/>
      <c r="G24" s="17"/>
      <c r="H24" s="13"/>
      <c r="I24" s="10"/>
      <c r="J24" s="115"/>
      <c r="K24" s="13"/>
      <c r="L24" s="10"/>
      <c r="M24" s="81"/>
      <c r="N24" s="13"/>
      <c r="O24" s="10"/>
      <c r="P24" s="17"/>
      <c r="Q24" s="10"/>
      <c r="R24" s="10" t="s">
        <v>335</v>
      </c>
      <c r="S24" s="17"/>
      <c r="T24" s="13">
        <v>20</v>
      </c>
      <c r="U24" s="288"/>
      <c r="V24" s="55" t="s">
        <v>10</v>
      </c>
      <c r="W24" s="26" t="s">
        <v>167</v>
      </c>
      <c r="X24" s="54"/>
      <c r="Y24" s="2" t="s">
        <v>48</v>
      </c>
      <c r="Z24" s="3">
        <v>2.5</v>
      </c>
      <c r="AA24" s="3"/>
      <c r="AB24" s="3">
        <f>Z24*5</f>
        <v>12.5</v>
      </c>
      <c r="AC24" s="3" t="s">
        <v>47</v>
      </c>
      <c r="AD24" s="3">
        <f>AB24*9</f>
        <v>112.5</v>
      </c>
    </row>
    <row r="25" spans="1:30" ht="13.5" customHeight="1">
      <c r="A25" s="290"/>
      <c r="B25" s="292"/>
      <c r="C25" s="10" t="s">
        <v>16</v>
      </c>
      <c r="D25" s="20"/>
      <c r="E25" s="61">
        <v>5</v>
      </c>
      <c r="F25" s="10"/>
      <c r="G25" s="17"/>
      <c r="H25" s="13"/>
      <c r="I25" s="24"/>
      <c r="J25" s="25"/>
      <c r="K25" s="26"/>
      <c r="L25" s="10"/>
      <c r="M25" s="81"/>
      <c r="N25" s="13"/>
      <c r="O25" s="10"/>
      <c r="P25" s="17"/>
      <c r="Q25" s="10"/>
      <c r="R25" s="10"/>
      <c r="S25" s="17"/>
      <c r="T25" s="13"/>
      <c r="U25" s="288"/>
      <c r="V25" s="53">
        <f>X20*2+X21*7+X22</f>
        <v>28.300000000000004</v>
      </c>
      <c r="W25" s="56" t="s">
        <v>168</v>
      </c>
      <c r="X25" s="57"/>
      <c r="Y25" s="2" t="s">
        <v>49</v>
      </c>
      <c r="AC25" s="2">
        <f>Z25*15</f>
        <v>0</v>
      </c>
    </row>
    <row r="26" spans="1:30" ht="13.5" customHeight="1">
      <c r="A26" s="18" t="s">
        <v>169</v>
      </c>
      <c r="B26" s="19"/>
      <c r="C26" s="17"/>
      <c r="D26" s="20"/>
      <c r="E26" s="12"/>
      <c r="F26" s="10"/>
      <c r="G26" s="17"/>
      <c r="H26" s="13"/>
      <c r="I26" s="10"/>
      <c r="J26" s="115"/>
      <c r="K26" s="10"/>
      <c r="L26" s="10"/>
      <c r="M26" s="115"/>
      <c r="N26" s="10"/>
      <c r="O26" s="10"/>
      <c r="P26" s="17"/>
      <c r="Q26" s="10"/>
      <c r="R26" s="10"/>
      <c r="S26" s="17"/>
      <c r="T26" s="13"/>
      <c r="U26" s="288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>
      <c r="A27" s="76"/>
      <c r="B27" s="77"/>
      <c r="C27" s="17"/>
      <c r="D27" s="20"/>
      <c r="E27" s="12"/>
      <c r="F27" s="73"/>
      <c r="G27" s="70"/>
      <c r="H27" s="74"/>
      <c r="I27" s="73"/>
      <c r="J27" s="75"/>
      <c r="K27" s="73"/>
      <c r="L27" s="73"/>
      <c r="M27" s="75"/>
      <c r="N27" s="73"/>
      <c r="O27" s="73"/>
      <c r="P27" s="70"/>
      <c r="Q27" s="73"/>
      <c r="R27" s="73"/>
      <c r="S27" s="70"/>
      <c r="T27" s="74"/>
      <c r="U27" s="293"/>
      <c r="V27" s="58">
        <f>V21*4+V23*9+V25*4</f>
        <v>765.7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>
      <c r="A28" s="22">
        <v>4</v>
      </c>
      <c r="B28" s="292"/>
      <c r="C28" s="65" t="s">
        <v>150</v>
      </c>
      <c r="D28" s="66" t="s">
        <v>151</v>
      </c>
      <c r="E28" s="67"/>
      <c r="F28" s="65" t="s">
        <v>263</v>
      </c>
      <c r="G28" s="65" t="s">
        <v>152</v>
      </c>
      <c r="H28" s="65"/>
      <c r="I28" s="68" t="s">
        <v>264</v>
      </c>
      <c r="J28" s="68" t="s">
        <v>218</v>
      </c>
      <c r="K28" s="68"/>
      <c r="L28" s="68" t="s">
        <v>265</v>
      </c>
      <c r="M28" s="69" t="s">
        <v>230</v>
      </c>
      <c r="N28" s="68"/>
      <c r="O28" s="68" t="s">
        <v>155</v>
      </c>
      <c r="P28" s="68" t="s">
        <v>153</v>
      </c>
      <c r="Q28" s="68"/>
      <c r="R28" s="65" t="s">
        <v>266</v>
      </c>
      <c r="S28" s="65" t="s">
        <v>152</v>
      </c>
      <c r="T28" s="65"/>
      <c r="U28" s="287" t="s">
        <v>156</v>
      </c>
      <c r="V28" s="50" t="s">
        <v>6</v>
      </c>
      <c r="W28" s="51" t="s">
        <v>157</v>
      </c>
      <c r="X28" s="52">
        <v>6.2</v>
      </c>
      <c r="Y28" s="82" t="s">
        <v>51</v>
      </c>
      <c r="Z28" s="82" t="s">
        <v>50</v>
      </c>
      <c r="AA28" s="2" t="s">
        <v>50</v>
      </c>
      <c r="AB28" s="2" t="s">
        <v>51</v>
      </c>
      <c r="AC28" s="2" t="s">
        <v>52</v>
      </c>
      <c r="AD28" s="2" t="s">
        <v>53</v>
      </c>
    </row>
    <row r="29" spans="1:30" ht="13.5" customHeight="1">
      <c r="A29" s="23" t="s">
        <v>7</v>
      </c>
      <c r="B29" s="292"/>
      <c r="C29" s="10" t="s">
        <v>26</v>
      </c>
      <c r="D29" s="13"/>
      <c r="E29" s="13">
        <v>70</v>
      </c>
      <c r="F29" s="10" t="s">
        <v>294</v>
      </c>
      <c r="G29" s="87"/>
      <c r="H29" s="13">
        <v>60</v>
      </c>
      <c r="I29" s="10" t="s">
        <v>338</v>
      </c>
      <c r="J29" s="13" t="s">
        <v>339</v>
      </c>
      <c r="K29" s="13">
        <v>50</v>
      </c>
      <c r="L29" s="10" t="s">
        <v>307</v>
      </c>
      <c r="M29" s="13"/>
      <c r="N29" s="13">
        <v>30</v>
      </c>
      <c r="O29" s="10" t="str">
        <f>O28</f>
        <v>深色蔬菜</v>
      </c>
      <c r="P29" s="10"/>
      <c r="Q29" s="10">
        <v>100</v>
      </c>
      <c r="R29" s="86" t="s">
        <v>293</v>
      </c>
      <c r="S29" s="87"/>
      <c r="T29" s="13">
        <v>40</v>
      </c>
      <c r="U29" s="288"/>
      <c r="V29" s="53">
        <f>X28*15+X30*5+10</f>
        <v>112.5</v>
      </c>
      <c r="W29" s="26" t="s">
        <v>160</v>
      </c>
      <c r="X29" s="54">
        <v>2.2999999999999998</v>
      </c>
      <c r="Y29" s="82">
        <f>V31*9/V35*100</f>
        <v>27.425088877602843</v>
      </c>
      <c r="Z29" s="82">
        <f>V33*4/V35*100</f>
        <v>15.439309294057896</v>
      </c>
      <c r="AA29" s="3">
        <f>Z29*2</f>
        <v>30.878618588115792</v>
      </c>
      <c r="AB29" s="3"/>
      <c r="AC29" s="3">
        <f>Z29*15</f>
        <v>231.58963941086844</v>
      </c>
      <c r="AD29" s="3">
        <f>AA29*4+AC29*4</f>
        <v>1049.873031995937</v>
      </c>
    </row>
    <row r="30" spans="1:30" ht="13.5" customHeight="1">
      <c r="A30" s="23">
        <v>22</v>
      </c>
      <c r="B30" s="292"/>
      <c r="C30" s="10" t="s">
        <v>440</v>
      </c>
      <c r="D30" s="81"/>
      <c r="E30" s="13">
        <v>40</v>
      </c>
      <c r="F30" s="10" t="s">
        <v>281</v>
      </c>
      <c r="G30" s="87"/>
      <c r="H30" s="13">
        <v>5</v>
      </c>
      <c r="I30" s="10"/>
      <c r="J30" s="17"/>
      <c r="K30" s="13"/>
      <c r="L30" s="10" t="s">
        <v>340</v>
      </c>
      <c r="M30" s="13"/>
      <c r="N30" s="13">
        <v>5</v>
      </c>
      <c r="O30" s="10"/>
      <c r="P30" s="10"/>
      <c r="Q30" s="10"/>
      <c r="R30" s="10" t="s">
        <v>292</v>
      </c>
      <c r="S30" s="87"/>
      <c r="T30" s="13">
        <v>10</v>
      </c>
      <c r="U30" s="288"/>
      <c r="V30" s="55" t="s">
        <v>8</v>
      </c>
      <c r="W30" s="26" t="s">
        <v>163</v>
      </c>
      <c r="X30" s="54">
        <v>1.9</v>
      </c>
      <c r="Y30" s="42"/>
      <c r="Z30" s="42"/>
      <c r="AA30" s="15">
        <f>Z30*7</f>
        <v>0</v>
      </c>
      <c r="AB30" s="3">
        <f>Z30*5</f>
        <v>0</v>
      </c>
      <c r="AC30" s="3" t="s">
        <v>47</v>
      </c>
      <c r="AD30" s="16">
        <f>AA30*4+AB30*9</f>
        <v>0</v>
      </c>
    </row>
    <row r="31" spans="1:30" ht="13.5" customHeight="1">
      <c r="A31" s="23" t="s">
        <v>9</v>
      </c>
      <c r="B31" s="292"/>
      <c r="C31" s="17"/>
      <c r="D31" s="20"/>
      <c r="E31" s="12"/>
      <c r="F31" s="10" t="s">
        <v>336</v>
      </c>
      <c r="G31" s="13" t="s">
        <v>337</v>
      </c>
      <c r="H31" s="13">
        <v>10</v>
      </c>
      <c r="I31" s="10"/>
      <c r="J31" s="13"/>
      <c r="K31" s="13"/>
      <c r="L31" s="10" t="s">
        <v>341</v>
      </c>
      <c r="M31" s="13"/>
      <c r="N31" s="13">
        <v>10</v>
      </c>
      <c r="O31" s="10"/>
      <c r="P31" s="17"/>
      <c r="Q31" s="10"/>
      <c r="R31" s="10"/>
      <c r="S31" s="13"/>
      <c r="T31" s="13"/>
      <c r="U31" s="288"/>
      <c r="V31" s="53">
        <f>X29*5+X31*5</f>
        <v>24</v>
      </c>
      <c r="W31" s="26" t="s">
        <v>165</v>
      </c>
      <c r="X31" s="54">
        <v>2.5</v>
      </c>
      <c r="Y31" s="42"/>
      <c r="Z31" s="42"/>
      <c r="AA31" s="3">
        <f>Z31*1</f>
        <v>0</v>
      </c>
      <c r="AB31" s="3" t="s">
        <v>47</v>
      </c>
      <c r="AC31" s="3">
        <f>Z31*5</f>
        <v>0</v>
      </c>
      <c r="AD31" s="3">
        <f>AA31*4+AC31*4</f>
        <v>0</v>
      </c>
    </row>
    <row r="32" spans="1:30" ht="13.5" customHeight="1">
      <c r="A32" s="290" t="s">
        <v>166</v>
      </c>
      <c r="B32" s="292"/>
      <c r="C32" s="17"/>
      <c r="D32" s="20"/>
      <c r="E32" s="12"/>
      <c r="F32" s="10"/>
      <c r="G32" s="17"/>
      <c r="H32" s="13"/>
      <c r="I32" s="24"/>
      <c r="J32" s="25"/>
      <c r="K32" s="26"/>
      <c r="L32" s="10" t="s">
        <v>327</v>
      </c>
      <c r="M32" s="13"/>
      <c r="N32" s="13">
        <v>20</v>
      </c>
      <c r="O32" s="10"/>
      <c r="P32" s="17"/>
      <c r="Q32" s="10"/>
      <c r="R32" s="10"/>
      <c r="S32" s="13"/>
      <c r="T32" s="13"/>
      <c r="U32" s="288"/>
      <c r="V32" s="55" t="s">
        <v>10</v>
      </c>
      <c r="W32" s="26" t="s">
        <v>167</v>
      </c>
      <c r="X32" s="54"/>
      <c r="Y32" s="42"/>
      <c r="Z32" s="42"/>
      <c r="AA32" s="3"/>
      <c r="AB32" s="3">
        <f>Z32*5</f>
        <v>0</v>
      </c>
      <c r="AC32" s="3" t="s">
        <v>47</v>
      </c>
      <c r="AD32" s="3">
        <f>AB32*9</f>
        <v>0</v>
      </c>
    </row>
    <row r="33" spans="1:30" ht="13.5" customHeight="1">
      <c r="A33" s="290"/>
      <c r="B33" s="292"/>
      <c r="C33" s="17"/>
      <c r="D33" s="20"/>
      <c r="E33" s="12"/>
      <c r="F33" s="10"/>
      <c r="G33" s="17"/>
      <c r="H33" s="13"/>
      <c r="I33" s="24"/>
      <c r="J33" s="25"/>
      <c r="K33" s="26"/>
      <c r="L33" s="24"/>
      <c r="M33" s="25"/>
      <c r="N33" s="26"/>
      <c r="O33" s="10"/>
      <c r="P33" s="17"/>
      <c r="Q33" s="10"/>
      <c r="R33" s="10"/>
      <c r="S33" s="17"/>
      <c r="T33" s="13"/>
      <c r="U33" s="288"/>
      <c r="V33" s="53">
        <f>X28*2+X29*7+X30</f>
        <v>30.4</v>
      </c>
      <c r="W33" s="56" t="s">
        <v>168</v>
      </c>
      <c r="X33" s="57"/>
      <c r="Y33" s="41"/>
      <c r="Z33" s="41"/>
      <c r="AC33" s="2">
        <f>Z33*15</f>
        <v>0</v>
      </c>
    </row>
    <row r="34" spans="1:30" ht="13.5" customHeight="1">
      <c r="A34" s="18" t="s">
        <v>169</v>
      </c>
      <c r="B34" s="19"/>
      <c r="C34" s="17"/>
      <c r="D34" s="20"/>
      <c r="E34" s="12"/>
      <c r="F34" s="10"/>
      <c r="G34" s="17"/>
      <c r="H34" s="13"/>
      <c r="I34" s="24"/>
      <c r="J34" s="25"/>
      <c r="K34" s="26"/>
      <c r="L34" s="10"/>
      <c r="M34" s="115"/>
      <c r="N34" s="10"/>
      <c r="O34" s="10"/>
      <c r="P34" s="17"/>
      <c r="Q34" s="10"/>
      <c r="R34" s="10"/>
      <c r="S34" s="17"/>
      <c r="T34" s="13"/>
      <c r="U34" s="288"/>
      <c r="V34" s="55" t="s">
        <v>11</v>
      </c>
      <c r="W34" s="24"/>
      <c r="X34" s="54"/>
      <c r="Y34" s="83" t="s">
        <v>57</v>
      </c>
      <c r="Z34" s="83" t="s">
        <v>58</v>
      </c>
      <c r="AA34" s="2">
        <f>SUM(AA29:AA33)</f>
        <v>30.878618588115792</v>
      </c>
      <c r="AB34" s="2">
        <f>SUM(AB29:AB33)</f>
        <v>0</v>
      </c>
      <c r="AC34" s="2">
        <f>SUM(AC29:AC33)</f>
        <v>231.58963941086844</v>
      </c>
      <c r="AD34" s="2">
        <f>AA34*4+AB34*9+AC34*4</f>
        <v>1049.873031995937</v>
      </c>
    </row>
    <row r="35" spans="1:30" ht="13.5" customHeight="1">
      <c r="A35" s="27"/>
      <c r="B35" s="28"/>
      <c r="C35" s="17"/>
      <c r="D35" s="20"/>
      <c r="E35" s="12"/>
      <c r="F35" s="73"/>
      <c r="G35" s="70"/>
      <c r="H35" s="74"/>
      <c r="I35" s="73"/>
      <c r="J35" s="75"/>
      <c r="K35" s="74"/>
      <c r="L35" s="73"/>
      <c r="M35" s="75"/>
      <c r="N35" s="73"/>
      <c r="O35" s="73"/>
      <c r="P35" s="70"/>
      <c r="Q35" s="73"/>
      <c r="R35" s="73"/>
      <c r="S35" s="70"/>
      <c r="T35" s="74"/>
      <c r="U35" s="293"/>
      <c r="V35" s="58">
        <f>V29*4+V31*9+V33*4</f>
        <v>787.6</v>
      </c>
      <c r="W35" s="59"/>
      <c r="X35" s="60"/>
      <c r="Y35" s="84">
        <f>B35+E35+H35+K35+N35+Q35</f>
        <v>0</v>
      </c>
      <c r="Z35" s="84">
        <f>C35+F35+I35+L35+O35+R35</f>
        <v>0</v>
      </c>
      <c r="AA35" s="21">
        <f>AA34*4/AD34</f>
        <v>0.1176470588235294</v>
      </c>
      <c r="AB35" s="21">
        <f>AB34*9/AD34</f>
        <v>0</v>
      </c>
      <c r="AC35" s="21">
        <f>AC34*4/AD34</f>
        <v>0.88235294117647056</v>
      </c>
    </row>
    <row r="36" spans="1:30" ht="13.5" customHeight="1">
      <c r="A36" s="22">
        <v>4</v>
      </c>
      <c r="B36" s="284"/>
      <c r="C36" s="65" t="s">
        <v>237</v>
      </c>
      <c r="D36" s="66" t="s">
        <v>222</v>
      </c>
      <c r="E36" s="67"/>
      <c r="F36" s="68" t="s">
        <v>267</v>
      </c>
      <c r="G36" s="68" t="s">
        <v>220</v>
      </c>
      <c r="H36" s="68"/>
      <c r="I36" s="65" t="s">
        <v>268</v>
      </c>
      <c r="J36" s="65" t="s">
        <v>232</v>
      </c>
      <c r="K36" s="65"/>
      <c r="L36" s="68" t="s">
        <v>409</v>
      </c>
      <c r="M36" s="68" t="s">
        <v>232</v>
      </c>
      <c r="N36" s="68"/>
      <c r="O36" s="65" t="str">
        <f>[1]菜單!Q34</f>
        <v>深色蔬菜</v>
      </c>
      <c r="P36" s="65" t="s">
        <v>153</v>
      </c>
      <c r="Q36" s="65"/>
      <c r="R36" s="68" t="s">
        <v>234</v>
      </c>
      <c r="S36" s="68" t="s">
        <v>17</v>
      </c>
      <c r="T36" s="68"/>
      <c r="U36" s="287" t="s">
        <v>156</v>
      </c>
      <c r="V36" s="50" t="s">
        <v>6</v>
      </c>
      <c r="W36" s="51" t="s">
        <v>157</v>
      </c>
      <c r="X36" s="52">
        <v>5.5</v>
      </c>
      <c r="Y36" s="82" t="s">
        <v>51</v>
      </c>
      <c r="Z36" s="82" t="s">
        <v>50</v>
      </c>
    </row>
    <row r="37" spans="1:30" ht="13.5" customHeight="1">
      <c r="A37" s="23" t="s">
        <v>7</v>
      </c>
      <c r="B37" s="285"/>
      <c r="C37" s="10" t="s">
        <v>26</v>
      </c>
      <c r="D37" s="11"/>
      <c r="E37" s="12">
        <v>110</v>
      </c>
      <c r="F37" s="10" t="s">
        <v>279</v>
      </c>
      <c r="G37" s="90"/>
      <c r="H37" s="13">
        <v>60</v>
      </c>
      <c r="I37" s="10" t="s">
        <v>317</v>
      </c>
      <c r="J37" s="87"/>
      <c r="K37" s="13">
        <v>30</v>
      </c>
      <c r="L37" s="10" t="s">
        <v>409</v>
      </c>
      <c r="M37" s="81" t="s">
        <v>561</v>
      </c>
      <c r="N37" s="13">
        <v>30</v>
      </c>
      <c r="O37" s="10" t="str">
        <f>O36</f>
        <v>深色蔬菜</v>
      </c>
      <c r="P37" s="10"/>
      <c r="Q37" s="10">
        <v>100</v>
      </c>
      <c r="R37" s="10" t="s">
        <v>291</v>
      </c>
      <c r="S37" s="13"/>
      <c r="T37" s="13">
        <v>30</v>
      </c>
      <c r="U37" s="288"/>
      <c r="V37" s="53">
        <f>X36*15+X38*5+10</f>
        <v>101</v>
      </c>
      <c r="W37" s="26" t="s">
        <v>160</v>
      </c>
      <c r="X37" s="54">
        <v>2.6</v>
      </c>
      <c r="Y37" s="82">
        <f>V39*9/V43*100</f>
        <v>30.313036586976622</v>
      </c>
      <c r="Z37" s="82">
        <f>V41*4/V43*100</f>
        <v>16.325452384097211</v>
      </c>
    </row>
    <row r="38" spans="1:30" ht="13.5" customHeight="1">
      <c r="A38" s="23">
        <v>23</v>
      </c>
      <c r="B38" s="285"/>
      <c r="C38" s="10"/>
      <c r="D38" s="13"/>
      <c r="E38" s="12"/>
      <c r="F38" s="10" t="s">
        <v>314</v>
      </c>
      <c r="G38" s="90"/>
      <c r="H38" s="13">
        <v>20</v>
      </c>
      <c r="I38" s="10" t="s">
        <v>308</v>
      </c>
      <c r="J38" s="80"/>
      <c r="K38" s="13">
        <v>10</v>
      </c>
      <c r="L38" s="10"/>
      <c r="M38" s="13"/>
      <c r="N38" s="13"/>
      <c r="O38" s="10"/>
      <c r="P38" s="10"/>
      <c r="Q38" s="10"/>
      <c r="R38" s="10" t="s">
        <v>292</v>
      </c>
      <c r="S38" s="81"/>
      <c r="T38" s="13">
        <v>10</v>
      </c>
      <c r="U38" s="288"/>
      <c r="V38" s="55" t="s">
        <v>8</v>
      </c>
      <c r="W38" s="26" t="s">
        <v>163</v>
      </c>
      <c r="X38" s="54">
        <v>1.7</v>
      </c>
      <c r="Y38" s="42"/>
      <c r="Z38" s="42"/>
    </row>
    <row r="39" spans="1:30" ht="13.5" customHeight="1">
      <c r="A39" s="23" t="s">
        <v>9</v>
      </c>
      <c r="B39" s="285"/>
      <c r="C39" s="10"/>
      <c r="D39" s="11"/>
      <c r="E39" s="61"/>
      <c r="F39" s="10"/>
      <c r="G39" s="13"/>
      <c r="H39" s="13"/>
      <c r="I39" s="10" t="s">
        <v>340</v>
      </c>
      <c r="J39" s="81"/>
      <c r="K39" s="13">
        <v>5</v>
      </c>
      <c r="L39" s="10"/>
      <c r="M39" s="13"/>
      <c r="N39" s="13"/>
      <c r="O39" s="10"/>
      <c r="P39" s="17"/>
      <c r="Q39" s="10"/>
      <c r="R39" s="10"/>
      <c r="S39" s="13"/>
      <c r="T39" s="13"/>
      <c r="U39" s="288"/>
      <c r="V39" s="53">
        <f>X37*5+X39*5</f>
        <v>25.5</v>
      </c>
      <c r="W39" s="26" t="s">
        <v>165</v>
      </c>
      <c r="X39" s="54">
        <v>2.5</v>
      </c>
      <c r="Y39" s="42"/>
      <c r="Z39" s="42"/>
    </row>
    <row r="40" spans="1:30" ht="13.5" customHeight="1">
      <c r="A40" s="290" t="s">
        <v>195</v>
      </c>
      <c r="B40" s="285"/>
      <c r="C40" s="10"/>
      <c r="D40" s="11"/>
      <c r="E40" s="61"/>
      <c r="F40" s="10"/>
      <c r="G40" s="13"/>
      <c r="H40" s="13"/>
      <c r="I40" s="10" t="s">
        <v>342</v>
      </c>
      <c r="J40" s="81"/>
      <c r="K40" s="13">
        <v>10</v>
      </c>
      <c r="L40" s="10"/>
      <c r="M40" s="115"/>
      <c r="N40" s="13"/>
      <c r="O40" s="10"/>
      <c r="P40" s="17"/>
      <c r="Q40" s="10"/>
      <c r="R40" s="10"/>
      <c r="S40" s="17"/>
      <c r="T40" s="13"/>
      <c r="U40" s="288"/>
      <c r="V40" s="55" t="s">
        <v>10</v>
      </c>
      <c r="W40" s="26" t="s">
        <v>167</v>
      </c>
      <c r="X40" s="54"/>
      <c r="Y40" s="42"/>
      <c r="Z40" s="42"/>
    </row>
    <row r="41" spans="1:30" ht="13.5" customHeight="1">
      <c r="A41" s="291"/>
      <c r="B41" s="286"/>
      <c r="C41" s="10"/>
      <c r="D41" s="20"/>
      <c r="E41" s="61"/>
      <c r="F41" s="10"/>
      <c r="G41" s="17"/>
      <c r="H41" s="13"/>
      <c r="I41" s="10" t="s">
        <v>343</v>
      </c>
      <c r="J41" s="81"/>
      <c r="K41" s="13">
        <v>5</v>
      </c>
      <c r="L41" s="24"/>
      <c r="M41" s="25"/>
      <c r="N41" s="26"/>
      <c r="O41" s="10"/>
      <c r="P41" s="17"/>
      <c r="Q41" s="10"/>
      <c r="R41" s="10"/>
      <c r="S41" s="17"/>
      <c r="T41" s="13"/>
      <c r="U41" s="288"/>
      <c r="V41" s="53">
        <f>X36*2+X37*7+X38</f>
        <v>30.9</v>
      </c>
      <c r="W41" s="56" t="s">
        <v>168</v>
      </c>
      <c r="X41" s="57"/>
      <c r="Y41" s="41"/>
      <c r="Z41" s="41"/>
    </row>
    <row r="42" spans="1:30" ht="13.5" customHeight="1">
      <c r="A42" s="18" t="s">
        <v>169</v>
      </c>
      <c r="B42" s="19"/>
      <c r="C42" s="17"/>
      <c r="D42" s="20"/>
      <c r="E42" s="12"/>
      <c r="F42" s="10"/>
      <c r="G42" s="17"/>
      <c r="H42" s="13"/>
      <c r="I42" s="10"/>
      <c r="J42" s="115"/>
      <c r="K42" s="13"/>
      <c r="L42" s="10"/>
      <c r="M42" s="115"/>
      <c r="N42" s="13"/>
      <c r="O42" s="10"/>
      <c r="P42" s="17"/>
      <c r="Q42" s="10"/>
      <c r="R42" s="10"/>
      <c r="S42" s="17"/>
      <c r="T42" s="13"/>
      <c r="U42" s="288"/>
      <c r="V42" s="55" t="s">
        <v>11</v>
      </c>
      <c r="W42" s="24"/>
      <c r="X42" s="54"/>
      <c r="Y42" s="83" t="s">
        <v>57</v>
      </c>
      <c r="Z42" s="83" t="s">
        <v>58</v>
      </c>
    </row>
    <row r="43" spans="1:30" ht="13.5" customHeight="1" thickBot="1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289"/>
      <c r="V43" s="62">
        <f>V37*4+V39*9+V41*4</f>
        <v>757.1</v>
      </c>
      <c r="W43" s="63"/>
      <c r="X43" s="64"/>
      <c r="Y43" s="84">
        <f>B43+E43+H43+K43+N43+Q43</f>
        <v>0</v>
      </c>
      <c r="Z43" s="84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zoomScaleNormal="100" workbookViewId="0">
      <selection activeCell="X23" sqref="X23"/>
    </sheetView>
  </sheetViews>
  <sheetFormatPr defaultColWidth="9" defaultRowHeight="13.5" customHeight="1"/>
  <cols>
    <col min="1" max="1" width="3.77734375" style="37" customWidth="1"/>
    <col min="2" max="2" width="0" style="9" hidden="1" customWidth="1"/>
    <col min="3" max="3" width="10.88671875" style="9" customWidth="1"/>
    <col min="4" max="4" width="3.77734375" style="38" customWidth="1"/>
    <col min="5" max="5" width="3.77734375" style="37" customWidth="1"/>
    <col min="6" max="6" width="10.88671875" style="9" customWidth="1"/>
    <col min="7" max="7" width="3.77734375" style="38" customWidth="1"/>
    <col min="8" max="8" width="3.77734375" style="37" customWidth="1"/>
    <col min="9" max="9" width="10.88671875" style="9" customWidth="1"/>
    <col min="10" max="10" width="3.77734375" style="38" customWidth="1"/>
    <col min="11" max="11" width="3.77734375" style="37" customWidth="1"/>
    <col min="12" max="12" width="10.88671875" style="9" customWidth="1"/>
    <col min="13" max="13" width="3.77734375" style="38" customWidth="1"/>
    <col min="14" max="14" width="3.77734375" style="37" customWidth="1"/>
    <col min="15" max="15" width="10.88671875" style="9" customWidth="1"/>
    <col min="16" max="16" width="3.77734375" style="38" customWidth="1"/>
    <col min="17" max="17" width="3.77734375" style="37" customWidth="1"/>
    <col min="18" max="18" width="10.88671875" style="9" customWidth="1"/>
    <col min="19" max="19" width="3.77734375" style="38" customWidth="1"/>
    <col min="20" max="20" width="3.77734375" style="37" customWidth="1"/>
    <col min="21" max="21" width="3.77734375" style="9" customWidth="1"/>
    <col min="22" max="22" width="8.33203125" style="39" customWidth="1"/>
    <col min="23" max="23" width="8.33203125" style="40" customWidth="1"/>
    <col min="24" max="24" width="4.109375" style="38" customWidth="1"/>
    <col min="25" max="25" width="6" style="2" hidden="1" customWidth="1"/>
    <col min="26" max="26" width="5.44140625" style="3" hidden="1" customWidth="1"/>
    <col min="27" max="27" width="7.77734375" style="2" hidden="1" customWidth="1"/>
    <col min="28" max="28" width="8" style="2" hidden="1" customWidth="1"/>
    <col min="29" max="29" width="7.88671875" style="2" hidden="1" customWidth="1"/>
    <col min="30" max="30" width="7.44140625" style="2" hidden="1" customWidth="1"/>
    <col min="31" max="16384" width="9" style="9"/>
  </cols>
  <sheetData>
    <row r="1" spans="1:30" s="2" customFormat="1" ht="18.75" customHeight="1">
      <c r="A1" s="294" t="s">
        <v>394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Z1" s="3"/>
    </row>
    <row r="2" spans="1:30" s="2" customFormat="1" ht="13.5" customHeight="1" thickBot="1">
      <c r="A2" s="4" t="s">
        <v>38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>
      <c r="A3" s="43" t="s">
        <v>144</v>
      </c>
      <c r="B3" s="44" t="s">
        <v>0</v>
      </c>
      <c r="C3" s="45" t="s">
        <v>1</v>
      </c>
      <c r="D3" s="46" t="s">
        <v>145</v>
      </c>
      <c r="E3" s="47" t="s">
        <v>146</v>
      </c>
      <c r="F3" s="45" t="s">
        <v>2</v>
      </c>
      <c r="G3" s="45" t="s">
        <v>145</v>
      </c>
      <c r="H3" s="45" t="s">
        <v>146</v>
      </c>
      <c r="I3" s="45" t="s">
        <v>3</v>
      </c>
      <c r="J3" s="45" t="s">
        <v>145</v>
      </c>
      <c r="K3" s="45" t="s">
        <v>146</v>
      </c>
      <c r="L3" s="45" t="s">
        <v>3</v>
      </c>
      <c r="M3" s="45" t="s">
        <v>145</v>
      </c>
      <c r="N3" s="45" t="s">
        <v>146</v>
      </c>
      <c r="O3" s="45" t="s">
        <v>3</v>
      </c>
      <c r="P3" s="45" t="s">
        <v>145</v>
      </c>
      <c r="Q3" s="45" t="s">
        <v>146</v>
      </c>
      <c r="R3" s="46" t="s">
        <v>4</v>
      </c>
      <c r="S3" s="45" t="s">
        <v>145</v>
      </c>
      <c r="T3" s="45" t="s">
        <v>146</v>
      </c>
      <c r="U3" s="45" t="s">
        <v>147</v>
      </c>
      <c r="V3" s="48" t="s">
        <v>5</v>
      </c>
      <c r="W3" s="45" t="s">
        <v>148</v>
      </c>
      <c r="X3" s="49" t="s">
        <v>149</v>
      </c>
      <c r="Y3" s="3"/>
    </row>
    <row r="4" spans="1:30" ht="13.5" customHeight="1">
      <c r="A4" s="22">
        <v>4</v>
      </c>
      <c r="B4" s="284"/>
      <c r="C4" s="65" t="s">
        <v>178</v>
      </c>
      <c r="D4" s="66" t="s">
        <v>151</v>
      </c>
      <c r="E4" s="67"/>
      <c r="F4" s="65" t="s">
        <v>269</v>
      </c>
      <c r="G4" s="65" t="s">
        <v>232</v>
      </c>
      <c r="H4" s="65"/>
      <c r="I4" s="68" t="s">
        <v>270</v>
      </c>
      <c r="J4" s="68" t="s">
        <v>153</v>
      </c>
      <c r="K4" s="68"/>
      <c r="L4" s="65" t="s">
        <v>214</v>
      </c>
      <c r="M4" s="65" t="s">
        <v>152</v>
      </c>
      <c r="N4" s="65"/>
      <c r="O4" s="65" t="s">
        <v>155</v>
      </c>
      <c r="P4" s="65" t="s">
        <v>153</v>
      </c>
      <c r="Q4" s="65"/>
      <c r="R4" s="68" t="s">
        <v>271</v>
      </c>
      <c r="S4" s="68" t="s">
        <v>152</v>
      </c>
      <c r="T4" s="68"/>
      <c r="U4" s="287" t="s">
        <v>156</v>
      </c>
      <c r="V4" s="50" t="s">
        <v>6</v>
      </c>
      <c r="W4" s="51" t="s">
        <v>157</v>
      </c>
      <c r="X4" s="52">
        <v>5.8</v>
      </c>
      <c r="AA4" s="2" t="s">
        <v>50</v>
      </c>
      <c r="AB4" s="2" t="s">
        <v>51</v>
      </c>
      <c r="AC4" s="2" t="s">
        <v>52</v>
      </c>
      <c r="AD4" s="2" t="s">
        <v>53</v>
      </c>
    </row>
    <row r="5" spans="1:30" ht="13.5" customHeight="1">
      <c r="A5" s="23" t="s">
        <v>7</v>
      </c>
      <c r="B5" s="285"/>
      <c r="C5" s="10" t="s">
        <v>26</v>
      </c>
      <c r="D5" s="11"/>
      <c r="E5" s="12">
        <v>110</v>
      </c>
      <c r="F5" s="10" t="s">
        <v>344</v>
      </c>
      <c r="G5" s="13"/>
      <c r="H5" s="13">
        <v>60</v>
      </c>
      <c r="I5" s="10" t="s">
        <v>293</v>
      </c>
      <c r="J5" s="13"/>
      <c r="K5" s="13">
        <v>30</v>
      </c>
      <c r="L5" s="10" t="s">
        <v>346</v>
      </c>
      <c r="M5" s="13"/>
      <c r="N5" s="13">
        <v>20</v>
      </c>
      <c r="O5" s="10" t="str">
        <f>O4</f>
        <v>深色蔬菜</v>
      </c>
      <c r="P5" s="80"/>
      <c r="Q5" s="10">
        <v>100</v>
      </c>
      <c r="R5" s="10" t="s">
        <v>284</v>
      </c>
      <c r="S5" s="87"/>
      <c r="T5" s="13">
        <v>30</v>
      </c>
      <c r="U5" s="288"/>
      <c r="V5" s="53">
        <f>X4*15+X6*5+10</f>
        <v>107.5</v>
      </c>
      <c r="W5" s="26" t="s">
        <v>160</v>
      </c>
      <c r="X5" s="54">
        <v>2.9</v>
      </c>
      <c r="Y5" s="3" t="s">
        <v>54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>
      <c r="A6" s="23">
        <v>26</v>
      </c>
      <c r="B6" s="285"/>
      <c r="C6" s="10"/>
      <c r="D6" s="13"/>
      <c r="E6" s="13"/>
      <c r="F6" s="10"/>
      <c r="G6" s="13"/>
      <c r="H6" s="13"/>
      <c r="I6" s="10" t="s">
        <v>281</v>
      </c>
      <c r="J6" s="115"/>
      <c r="K6" s="13">
        <v>5</v>
      </c>
      <c r="L6" s="10" t="s">
        <v>347</v>
      </c>
      <c r="M6" s="13"/>
      <c r="N6" s="13">
        <v>30</v>
      </c>
      <c r="O6" s="10"/>
      <c r="P6" s="10"/>
      <c r="Q6" s="10"/>
      <c r="R6" s="10" t="s">
        <v>348</v>
      </c>
      <c r="S6" s="87" t="s">
        <v>337</v>
      </c>
      <c r="T6" s="13">
        <v>20</v>
      </c>
      <c r="U6" s="288"/>
      <c r="V6" s="55" t="s">
        <v>8</v>
      </c>
      <c r="W6" s="26" t="s">
        <v>163</v>
      </c>
      <c r="X6" s="54">
        <v>2.1</v>
      </c>
      <c r="Y6" s="14" t="s">
        <v>55</v>
      </c>
      <c r="Z6" s="3">
        <v>2</v>
      </c>
      <c r="AA6" s="15">
        <f>Z6*7</f>
        <v>14</v>
      </c>
      <c r="AB6" s="3">
        <f>Z6*5</f>
        <v>10</v>
      </c>
      <c r="AC6" s="3" t="s">
        <v>47</v>
      </c>
      <c r="AD6" s="16">
        <f>AA6*4+AB6*9</f>
        <v>146</v>
      </c>
    </row>
    <row r="7" spans="1:30" ht="13.5" customHeight="1">
      <c r="A7" s="23" t="s">
        <v>9</v>
      </c>
      <c r="B7" s="285"/>
      <c r="C7" s="10"/>
      <c r="D7" s="11"/>
      <c r="E7" s="61"/>
      <c r="F7" s="10"/>
      <c r="G7" s="13"/>
      <c r="H7" s="13"/>
      <c r="I7" s="10" t="s">
        <v>345</v>
      </c>
      <c r="J7" s="13"/>
      <c r="K7" s="13">
        <v>2</v>
      </c>
      <c r="L7" s="10" t="s">
        <v>308</v>
      </c>
      <c r="M7" s="10"/>
      <c r="N7" s="13">
        <v>10</v>
      </c>
      <c r="O7" s="10"/>
      <c r="P7" s="17"/>
      <c r="Q7" s="10"/>
      <c r="R7" s="10"/>
      <c r="S7" s="81"/>
      <c r="T7" s="13"/>
      <c r="U7" s="288"/>
      <c r="V7" s="53">
        <f>X5*5+X7*5</f>
        <v>28.5</v>
      </c>
      <c r="W7" s="26" t="s">
        <v>165</v>
      </c>
      <c r="X7" s="54">
        <v>2.8</v>
      </c>
      <c r="Y7" s="2" t="s">
        <v>56</v>
      </c>
      <c r="Z7" s="3">
        <v>1.8</v>
      </c>
      <c r="AA7" s="3">
        <f>Z7*1</f>
        <v>1.8</v>
      </c>
      <c r="AB7" s="3" t="s">
        <v>47</v>
      </c>
      <c r="AC7" s="3">
        <f>Z7*5</f>
        <v>9</v>
      </c>
      <c r="AD7" s="3">
        <f>AA7*4+AC7*4</f>
        <v>43.2</v>
      </c>
    </row>
    <row r="8" spans="1:30" ht="13.5" customHeight="1">
      <c r="A8" s="290" t="s">
        <v>202</v>
      </c>
      <c r="B8" s="285"/>
      <c r="C8" s="10"/>
      <c r="D8" s="11"/>
      <c r="E8" s="61"/>
      <c r="F8" s="10"/>
      <c r="G8" s="17"/>
      <c r="H8" s="13"/>
      <c r="I8" s="10" t="s">
        <v>306</v>
      </c>
      <c r="J8" s="115"/>
      <c r="K8" s="13">
        <v>10</v>
      </c>
      <c r="L8" s="10" t="s">
        <v>340</v>
      </c>
      <c r="M8" s="115"/>
      <c r="N8" s="13">
        <v>5</v>
      </c>
      <c r="O8" s="10"/>
      <c r="P8" s="17"/>
      <c r="Q8" s="10"/>
      <c r="R8" s="10"/>
      <c r="S8" s="10"/>
      <c r="T8" s="13"/>
      <c r="U8" s="288"/>
      <c r="V8" s="55" t="s">
        <v>10</v>
      </c>
      <c r="W8" s="26" t="s">
        <v>167</v>
      </c>
      <c r="X8" s="54"/>
      <c r="Y8" s="2" t="s">
        <v>48</v>
      </c>
      <c r="Z8" s="3">
        <v>2.5</v>
      </c>
      <c r="AA8" s="3"/>
      <c r="AB8" s="3">
        <f>Z8*5</f>
        <v>12.5</v>
      </c>
      <c r="AC8" s="3" t="s">
        <v>47</v>
      </c>
      <c r="AD8" s="3">
        <f>AB8*9</f>
        <v>112.5</v>
      </c>
    </row>
    <row r="9" spans="1:30" ht="13.5" customHeight="1">
      <c r="A9" s="291"/>
      <c r="B9" s="286"/>
      <c r="C9" s="10"/>
      <c r="D9" s="20"/>
      <c r="E9" s="61"/>
      <c r="F9" s="10"/>
      <c r="G9" s="13"/>
      <c r="H9" s="13"/>
      <c r="I9" s="10" t="s">
        <v>341</v>
      </c>
      <c r="J9" s="115"/>
      <c r="K9" s="13">
        <v>5</v>
      </c>
      <c r="L9" s="24"/>
      <c r="M9" s="25"/>
      <c r="N9" s="26"/>
      <c r="O9" s="10"/>
      <c r="P9" s="17"/>
      <c r="Q9" s="10"/>
      <c r="R9" s="10"/>
      <c r="S9" s="17"/>
      <c r="T9" s="13"/>
      <c r="U9" s="288"/>
      <c r="V9" s="53">
        <f>X4*2+X5*7+X6</f>
        <v>34</v>
      </c>
      <c r="W9" s="56" t="s">
        <v>168</v>
      </c>
      <c r="X9" s="57"/>
      <c r="Y9" s="2" t="s">
        <v>49</v>
      </c>
      <c r="Z9" s="3">
        <v>1</v>
      </c>
      <c r="AC9" s="2">
        <f>Z9*15</f>
        <v>15</v>
      </c>
    </row>
    <row r="10" spans="1:30" ht="13.5" customHeight="1">
      <c r="A10" s="18" t="s">
        <v>169</v>
      </c>
      <c r="B10" s="19"/>
      <c r="C10" s="17"/>
      <c r="D10" s="20"/>
      <c r="E10" s="12"/>
      <c r="F10" s="10"/>
      <c r="G10" s="13"/>
      <c r="H10" s="13"/>
      <c r="I10" s="10" t="s">
        <v>379</v>
      </c>
      <c r="J10" s="115"/>
      <c r="K10" s="13">
        <v>20</v>
      </c>
      <c r="L10" s="10"/>
      <c r="M10" s="115"/>
      <c r="N10" s="10"/>
      <c r="O10" s="10"/>
      <c r="P10" s="17"/>
      <c r="Q10" s="10"/>
      <c r="R10" s="10"/>
      <c r="S10" s="17"/>
      <c r="T10" s="13"/>
      <c r="U10" s="288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>
      <c r="A11" s="78"/>
      <c r="B11" s="79"/>
      <c r="C11" s="70"/>
      <c r="D11" s="71"/>
      <c r="E11" s="72"/>
      <c r="F11" s="73"/>
      <c r="G11" s="13"/>
      <c r="H11" s="74"/>
      <c r="I11" s="73"/>
      <c r="J11" s="75"/>
      <c r="K11" s="73"/>
      <c r="L11" s="73"/>
      <c r="M11" s="75"/>
      <c r="N11" s="73"/>
      <c r="O11" s="73"/>
      <c r="P11" s="70"/>
      <c r="Q11" s="73"/>
      <c r="R11" s="73"/>
      <c r="S11" s="70"/>
      <c r="T11" s="74"/>
      <c r="U11" s="293"/>
      <c r="V11" s="58">
        <f>V5*4+V7*9+V9*4</f>
        <v>822.5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>
      <c r="A12" s="23">
        <v>4</v>
      </c>
      <c r="B12" s="286"/>
      <c r="C12" s="65" t="s">
        <v>182</v>
      </c>
      <c r="D12" s="65" t="s">
        <v>24</v>
      </c>
      <c r="E12" s="65"/>
      <c r="F12" s="65" t="s">
        <v>562</v>
      </c>
      <c r="G12" s="65" t="s">
        <v>152</v>
      </c>
      <c r="H12" s="65"/>
      <c r="I12" s="68" t="s">
        <v>215</v>
      </c>
      <c r="J12" s="68" t="s">
        <v>153</v>
      </c>
      <c r="K12" s="68"/>
      <c r="L12" s="65" t="s">
        <v>216</v>
      </c>
      <c r="M12" s="65" t="s">
        <v>154</v>
      </c>
      <c r="N12" s="65"/>
      <c r="O12" s="65" t="s">
        <v>155</v>
      </c>
      <c r="P12" s="65" t="s">
        <v>153</v>
      </c>
      <c r="Q12" s="65"/>
      <c r="R12" s="68" t="s">
        <v>272</v>
      </c>
      <c r="S12" s="68" t="s">
        <v>152</v>
      </c>
      <c r="T12" s="68"/>
      <c r="U12" s="287" t="s">
        <v>156</v>
      </c>
      <c r="V12" s="50" t="s">
        <v>6</v>
      </c>
      <c r="W12" s="51" t="s">
        <v>157</v>
      </c>
      <c r="X12" s="52">
        <v>5.7</v>
      </c>
      <c r="AA12" s="2" t="s">
        <v>50</v>
      </c>
      <c r="AB12" s="2" t="s">
        <v>51</v>
      </c>
      <c r="AC12" s="2" t="s">
        <v>52</v>
      </c>
      <c r="AD12" s="2" t="s">
        <v>53</v>
      </c>
    </row>
    <row r="13" spans="1:30" ht="13.5" customHeight="1">
      <c r="A13" s="23" t="s">
        <v>7</v>
      </c>
      <c r="B13" s="292"/>
      <c r="C13" s="10" t="s">
        <v>26</v>
      </c>
      <c r="D13" s="13"/>
      <c r="E13" s="13">
        <v>70</v>
      </c>
      <c r="F13" s="10" t="s">
        <v>306</v>
      </c>
      <c r="G13" s="13"/>
      <c r="H13" s="13">
        <v>55</v>
      </c>
      <c r="I13" s="10" t="s">
        <v>349</v>
      </c>
      <c r="J13" s="13"/>
      <c r="K13" s="13">
        <v>40</v>
      </c>
      <c r="L13" s="10" t="s">
        <v>350</v>
      </c>
      <c r="M13" s="13" t="s">
        <v>311</v>
      </c>
      <c r="N13" s="13">
        <v>30</v>
      </c>
      <c r="O13" s="10" t="str">
        <f>O12</f>
        <v>深色蔬菜</v>
      </c>
      <c r="P13" s="10"/>
      <c r="Q13" s="10">
        <v>120</v>
      </c>
      <c r="R13" s="10" t="s">
        <v>351</v>
      </c>
      <c r="S13" s="87"/>
      <c r="T13" s="13">
        <v>5</v>
      </c>
      <c r="U13" s="288"/>
      <c r="V13" s="53">
        <f>X12*15+X14*5+10</f>
        <v>105.5</v>
      </c>
      <c r="W13" s="26" t="s">
        <v>160</v>
      </c>
      <c r="X13" s="54">
        <v>2.7</v>
      </c>
      <c r="Y13" s="3" t="s">
        <v>54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>
      <c r="A14" s="23">
        <v>27</v>
      </c>
      <c r="B14" s="292"/>
      <c r="C14" s="10" t="s">
        <v>441</v>
      </c>
      <c r="D14" s="13"/>
      <c r="E14" s="13">
        <v>40</v>
      </c>
      <c r="F14" s="10" t="s">
        <v>340</v>
      </c>
      <c r="G14" s="115"/>
      <c r="H14" s="13">
        <v>5</v>
      </c>
      <c r="I14" s="10" t="s">
        <v>281</v>
      </c>
      <c r="J14" s="13"/>
      <c r="K14" s="13">
        <v>5</v>
      </c>
      <c r="L14" s="10"/>
      <c r="M14" s="13"/>
      <c r="N14" s="13"/>
      <c r="O14" s="10"/>
      <c r="P14" s="10"/>
      <c r="Q14" s="10"/>
      <c r="R14" s="10" t="s">
        <v>306</v>
      </c>
      <c r="S14" s="87"/>
      <c r="T14" s="13">
        <v>15</v>
      </c>
      <c r="U14" s="288"/>
      <c r="V14" s="55" t="s">
        <v>8</v>
      </c>
      <c r="W14" s="26" t="s">
        <v>163</v>
      </c>
      <c r="X14" s="54">
        <v>2</v>
      </c>
      <c r="Y14" s="14" t="s">
        <v>55</v>
      </c>
      <c r="Z14" s="3">
        <v>2</v>
      </c>
      <c r="AA14" s="15">
        <f>Z14*7</f>
        <v>14</v>
      </c>
      <c r="AB14" s="3">
        <f>Z14*5</f>
        <v>10</v>
      </c>
      <c r="AC14" s="3" t="s">
        <v>47</v>
      </c>
      <c r="AD14" s="16">
        <f>AA14*4+AB14*9</f>
        <v>146</v>
      </c>
    </row>
    <row r="15" spans="1:30" ht="13.5" customHeight="1">
      <c r="A15" s="23" t="s">
        <v>175</v>
      </c>
      <c r="B15" s="292"/>
      <c r="C15" s="17"/>
      <c r="D15" s="85"/>
      <c r="E15" s="12"/>
      <c r="F15" s="10" t="s">
        <v>308</v>
      </c>
      <c r="G15" s="115"/>
      <c r="H15" s="13">
        <v>20</v>
      </c>
      <c r="I15" s="10" t="s">
        <v>345</v>
      </c>
      <c r="J15" s="13"/>
      <c r="K15" s="13">
        <v>2</v>
      </c>
      <c r="L15" s="10"/>
      <c r="M15" s="13"/>
      <c r="N15" s="13"/>
      <c r="O15" s="10"/>
      <c r="P15" s="17"/>
      <c r="Q15" s="10"/>
      <c r="R15" s="10" t="s">
        <v>285</v>
      </c>
      <c r="S15" s="87"/>
      <c r="T15" s="13">
        <v>10</v>
      </c>
      <c r="U15" s="288"/>
      <c r="V15" s="53">
        <f>X13*5+X15*5</f>
        <v>26.5</v>
      </c>
      <c r="W15" s="26" t="s">
        <v>165</v>
      </c>
      <c r="X15" s="54">
        <v>2.6</v>
      </c>
      <c r="Y15" s="2" t="s">
        <v>56</v>
      </c>
      <c r="Z15" s="3">
        <v>1.6</v>
      </c>
      <c r="AA15" s="3">
        <f>Z15*1</f>
        <v>1.6</v>
      </c>
      <c r="AB15" s="3" t="s">
        <v>47</v>
      </c>
      <c r="AC15" s="3">
        <f>Z15*5</f>
        <v>8</v>
      </c>
      <c r="AD15" s="3">
        <f>AA15*4+AC15*4</f>
        <v>38.4</v>
      </c>
    </row>
    <row r="16" spans="1:30" ht="13.5" customHeight="1">
      <c r="A16" s="290" t="s">
        <v>177</v>
      </c>
      <c r="B16" s="292"/>
      <c r="C16" s="17"/>
      <c r="D16" s="20"/>
      <c r="E16" s="12"/>
      <c r="F16" s="10"/>
      <c r="G16" s="17"/>
      <c r="H16" s="13"/>
      <c r="I16" s="10" t="s">
        <v>306</v>
      </c>
      <c r="J16" s="115"/>
      <c r="K16" s="13">
        <v>15</v>
      </c>
      <c r="L16" s="24"/>
      <c r="M16" s="25"/>
      <c r="N16" s="26"/>
      <c r="O16" s="10"/>
      <c r="P16" s="17"/>
      <c r="Q16" s="10"/>
      <c r="R16" s="10"/>
      <c r="S16" s="13"/>
      <c r="T16" s="13"/>
      <c r="U16" s="288"/>
      <c r="V16" s="55" t="s">
        <v>10</v>
      </c>
      <c r="W16" s="26" t="s">
        <v>167</v>
      </c>
      <c r="X16" s="54"/>
      <c r="Y16" s="2" t="s">
        <v>48</v>
      </c>
      <c r="Z16" s="3">
        <v>2.5</v>
      </c>
      <c r="AA16" s="3"/>
      <c r="AB16" s="3">
        <f>Z16*5</f>
        <v>12.5</v>
      </c>
      <c r="AC16" s="3" t="s">
        <v>47</v>
      </c>
      <c r="AD16" s="3">
        <f>AB16*9</f>
        <v>112.5</v>
      </c>
    </row>
    <row r="17" spans="1:30" ht="13.5" customHeight="1">
      <c r="A17" s="290"/>
      <c r="B17" s="292"/>
      <c r="C17" s="17"/>
      <c r="D17" s="20"/>
      <c r="E17" s="12"/>
      <c r="F17" s="10"/>
      <c r="G17" s="17"/>
      <c r="H17" s="13"/>
      <c r="I17" s="10" t="s">
        <v>308</v>
      </c>
      <c r="J17" s="115"/>
      <c r="K17" s="13">
        <v>10</v>
      </c>
      <c r="L17" s="10"/>
      <c r="M17" s="115"/>
      <c r="N17" s="13"/>
      <c r="O17" s="10"/>
      <c r="P17" s="17"/>
      <c r="Q17" s="10"/>
      <c r="R17" s="10"/>
      <c r="S17" s="81"/>
      <c r="T17" s="13"/>
      <c r="U17" s="288"/>
      <c r="V17" s="53">
        <f>X12*2+X13*7+X14</f>
        <v>32.300000000000004</v>
      </c>
      <c r="W17" s="56" t="s">
        <v>168</v>
      </c>
      <c r="X17" s="57"/>
      <c r="Y17" s="2" t="s">
        <v>49</v>
      </c>
      <c r="Z17" s="3">
        <v>1</v>
      </c>
      <c r="AC17" s="2">
        <f>Z17*15</f>
        <v>15</v>
      </c>
    </row>
    <row r="18" spans="1:30" ht="13.5" customHeight="1">
      <c r="A18" s="18" t="s">
        <v>169</v>
      </c>
      <c r="B18" s="19"/>
      <c r="C18" s="17"/>
      <c r="D18" s="20"/>
      <c r="E18" s="12"/>
      <c r="F18" s="10"/>
      <c r="G18" s="17"/>
      <c r="H18" s="13"/>
      <c r="I18" s="10"/>
      <c r="J18" s="115"/>
      <c r="K18" s="10"/>
      <c r="L18" s="10"/>
      <c r="M18" s="115"/>
      <c r="N18" s="13"/>
      <c r="O18" s="10"/>
      <c r="P18" s="17"/>
      <c r="Q18" s="10"/>
      <c r="R18" s="10"/>
      <c r="S18" s="17"/>
      <c r="T18" s="13"/>
      <c r="U18" s="288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>
      <c r="A19" s="76"/>
      <c r="B19" s="77"/>
      <c r="C19" s="17"/>
      <c r="D19" s="20"/>
      <c r="E19" s="12"/>
      <c r="F19" s="73"/>
      <c r="G19" s="70"/>
      <c r="H19" s="74"/>
      <c r="I19" s="73"/>
      <c r="J19" s="75"/>
      <c r="K19" s="73"/>
      <c r="L19" s="73"/>
      <c r="M19" s="75"/>
      <c r="N19" s="73"/>
      <c r="O19" s="73"/>
      <c r="P19" s="70"/>
      <c r="Q19" s="73"/>
      <c r="R19" s="73"/>
      <c r="S19" s="70"/>
      <c r="T19" s="74"/>
      <c r="U19" s="293"/>
      <c r="V19" s="58">
        <f>V13*4+V15*9+V17*4</f>
        <v>789.7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>
      <c r="A20" s="22">
        <v>4</v>
      </c>
      <c r="B20" s="292"/>
      <c r="C20" s="65" t="s">
        <v>273</v>
      </c>
      <c r="D20" s="66" t="s">
        <v>230</v>
      </c>
      <c r="E20" s="67"/>
      <c r="F20" s="68" t="s">
        <v>231</v>
      </c>
      <c r="G20" s="68" t="s">
        <v>218</v>
      </c>
      <c r="H20" s="68"/>
      <c r="I20" s="68" t="s">
        <v>425</v>
      </c>
      <c r="J20" s="68" t="s">
        <v>399</v>
      </c>
      <c r="K20" s="68"/>
      <c r="L20" s="65" t="s">
        <v>410</v>
      </c>
      <c r="M20" s="65" t="s">
        <v>402</v>
      </c>
      <c r="N20" s="65"/>
      <c r="O20" s="65" t="s">
        <v>227</v>
      </c>
      <c r="P20" s="65" t="s">
        <v>153</v>
      </c>
      <c r="Q20" s="65"/>
      <c r="R20" s="65" t="s">
        <v>260</v>
      </c>
      <c r="S20" s="65" t="s">
        <v>152</v>
      </c>
      <c r="T20" s="65"/>
      <c r="U20" s="287" t="s">
        <v>156</v>
      </c>
      <c r="V20" s="50" t="s">
        <v>6</v>
      </c>
      <c r="W20" s="51" t="s">
        <v>157</v>
      </c>
      <c r="X20" s="52">
        <v>6</v>
      </c>
      <c r="AA20" s="2" t="s">
        <v>50</v>
      </c>
      <c r="AB20" s="2" t="s">
        <v>51</v>
      </c>
      <c r="AC20" s="2" t="s">
        <v>52</v>
      </c>
      <c r="AD20" s="2" t="s">
        <v>53</v>
      </c>
    </row>
    <row r="21" spans="1:30" ht="13.5" customHeight="1">
      <c r="A21" s="23" t="s">
        <v>180</v>
      </c>
      <c r="B21" s="292"/>
      <c r="C21" s="10" t="s">
        <v>31</v>
      </c>
      <c r="D21" s="11"/>
      <c r="E21" s="12">
        <v>165</v>
      </c>
      <c r="F21" s="10" t="s">
        <v>287</v>
      </c>
      <c r="G21" s="13"/>
      <c r="H21" s="13">
        <v>60</v>
      </c>
      <c r="I21" s="10" t="s">
        <v>426</v>
      </c>
      <c r="J21" s="13"/>
      <c r="K21" s="13">
        <v>20</v>
      </c>
      <c r="L21" s="10" t="s">
        <v>411</v>
      </c>
      <c r="M21" s="13" t="s">
        <v>414</v>
      </c>
      <c r="N21" s="13">
        <v>30</v>
      </c>
      <c r="O21" s="10" t="s">
        <v>412</v>
      </c>
      <c r="P21" s="10"/>
      <c r="Q21" s="10">
        <v>150</v>
      </c>
      <c r="R21" s="10" t="s">
        <v>30</v>
      </c>
      <c r="S21" s="13" t="s">
        <v>29</v>
      </c>
      <c r="T21" s="13">
        <v>35</v>
      </c>
      <c r="U21" s="288"/>
      <c r="V21" s="53">
        <f>X20*15+X22*5+10</f>
        <v>108.5</v>
      </c>
      <c r="W21" s="26" t="s">
        <v>160</v>
      </c>
      <c r="X21" s="54">
        <v>3.1</v>
      </c>
      <c r="Y21" s="3" t="s">
        <v>54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>
      <c r="A22" s="23">
        <v>28</v>
      </c>
      <c r="B22" s="292"/>
      <c r="C22" s="10" t="s">
        <v>23</v>
      </c>
      <c r="D22" s="13"/>
      <c r="E22" s="13">
        <v>10</v>
      </c>
      <c r="F22" s="10"/>
      <c r="G22" s="13"/>
      <c r="H22" s="13"/>
      <c r="I22" s="10"/>
      <c r="J22" s="13"/>
      <c r="K22" s="13"/>
      <c r="L22" s="10"/>
      <c r="M22" s="13"/>
      <c r="N22" s="13"/>
      <c r="O22" s="10"/>
      <c r="P22" s="10"/>
      <c r="Q22" s="10"/>
      <c r="R22" s="10" t="s">
        <v>299</v>
      </c>
      <c r="S22" s="13"/>
      <c r="T22" s="13">
        <v>10</v>
      </c>
      <c r="U22" s="288"/>
      <c r="V22" s="55" t="s">
        <v>8</v>
      </c>
      <c r="W22" s="26" t="s">
        <v>163</v>
      </c>
      <c r="X22" s="54">
        <v>1.7</v>
      </c>
      <c r="Y22" s="14" t="s">
        <v>55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47</v>
      </c>
      <c r="AD22" s="16">
        <f>AA22*4+AB22*9</f>
        <v>160.60000000000002</v>
      </c>
    </row>
    <row r="23" spans="1:30" ht="13.5" customHeight="1">
      <c r="A23" s="23" t="s">
        <v>9</v>
      </c>
      <c r="B23" s="292"/>
      <c r="C23" s="10" t="s">
        <v>22</v>
      </c>
      <c r="D23" s="11"/>
      <c r="E23" s="61">
        <v>5</v>
      </c>
      <c r="F23" s="10"/>
      <c r="G23" s="13"/>
      <c r="H23" s="13"/>
      <c r="I23" s="10"/>
      <c r="J23" s="13"/>
      <c r="K23" s="13"/>
      <c r="L23" s="10"/>
      <c r="M23" s="13"/>
      <c r="N23" s="13"/>
      <c r="O23" s="10"/>
      <c r="P23" s="17"/>
      <c r="Q23" s="10"/>
      <c r="R23" s="10" t="s">
        <v>331</v>
      </c>
      <c r="S23" s="13"/>
      <c r="T23" s="13">
        <v>1</v>
      </c>
      <c r="U23" s="288"/>
      <c r="V23" s="53">
        <f>X21*5+X23*5</f>
        <v>28</v>
      </c>
      <c r="W23" s="26" t="s">
        <v>165</v>
      </c>
      <c r="X23" s="54">
        <v>2.5</v>
      </c>
      <c r="Y23" s="2" t="s">
        <v>56</v>
      </c>
      <c r="Z23" s="3">
        <v>1.6</v>
      </c>
      <c r="AA23" s="3">
        <f>Z23*1</f>
        <v>1.6</v>
      </c>
      <c r="AB23" s="3" t="s">
        <v>47</v>
      </c>
      <c r="AC23" s="3">
        <f>Z23*5</f>
        <v>8</v>
      </c>
      <c r="AD23" s="3">
        <f>AA23*4+AC23*4</f>
        <v>38.4</v>
      </c>
    </row>
    <row r="24" spans="1:30" ht="13.5" customHeight="1">
      <c r="A24" s="290" t="s">
        <v>181</v>
      </c>
      <c r="B24" s="292"/>
      <c r="C24" s="10" t="s">
        <v>20</v>
      </c>
      <c r="D24" s="11"/>
      <c r="E24" s="61">
        <v>10</v>
      </c>
      <c r="F24" s="10"/>
      <c r="G24" s="17"/>
      <c r="H24" s="13"/>
      <c r="I24" s="10"/>
      <c r="J24" s="115"/>
      <c r="K24" s="13"/>
      <c r="L24" s="24"/>
      <c r="M24" s="25"/>
      <c r="N24" s="26"/>
      <c r="O24" s="10"/>
      <c r="P24" s="17"/>
      <c r="Q24" s="10"/>
      <c r="R24" s="10"/>
      <c r="S24" s="17"/>
      <c r="T24" s="13"/>
      <c r="U24" s="288"/>
      <c r="V24" s="55" t="s">
        <v>10</v>
      </c>
      <c r="W24" s="26" t="s">
        <v>167</v>
      </c>
      <c r="X24" s="54"/>
      <c r="Y24" s="2" t="s">
        <v>48</v>
      </c>
      <c r="Z24" s="3">
        <v>2.5</v>
      </c>
      <c r="AA24" s="3"/>
      <c r="AB24" s="3">
        <f>Z24*5</f>
        <v>12.5</v>
      </c>
      <c r="AC24" s="3" t="s">
        <v>47</v>
      </c>
      <c r="AD24" s="3">
        <f>AB24*9</f>
        <v>112.5</v>
      </c>
    </row>
    <row r="25" spans="1:30" ht="13.5" customHeight="1">
      <c r="A25" s="290"/>
      <c r="B25" s="292"/>
      <c r="C25" s="10" t="s">
        <v>16</v>
      </c>
      <c r="D25" s="20"/>
      <c r="E25" s="61">
        <v>5</v>
      </c>
      <c r="F25" s="10"/>
      <c r="G25" s="17"/>
      <c r="H25" s="13"/>
      <c r="I25" s="10"/>
      <c r="J25" s="115"/>
      <c r="K25" s="13"/>
      <c r="L25" s="10"/>
      <c r="M25" s="115"/>
      <c r="N25" s="13"/>
      <c r="O25" s="10"/>
      <c r="P25" s="17"/>
      <c r="Q25" s="10"/>
      <c r="R25" s="10"/>
      <c r="S25" s="17"/>
      <c r="T25" s="13"/>
      <c r="U25" s="288"/>
      <c r="V25" s="53">
        <f>X20*2+X21*7+X22</f>
        <v>35.400000000000006</v>
      </c>
      <c r="W25" s="56" t="s">
        <v>168</v>
      </c>
      <c r="X25" s="57"/>
      <c r="Y25" s="2" t="s">
        <v>49</v>
      </c>
      <c r="AC25" s="2">
        <f>Z25*15</f>
        <v>0</v>
      </c>
    </row>
    <row r="26" spans="1:30" ht="13.5" customHeight="1">
      <c r="A26" s="18" t="s">
        <v>169</v>
      </c>
      <c r="B26" s="19"/>
      <c r="C26" s="17"/>
      <c r="D26" s="20"/>
      <c r="E26" s="12"/>
      <c r="F26" s="10"/>
      <c r="G26" s="17"/>
      <c r="H26" s="13"/>
      <c r="I26" s="10"/>
      <c r="J26" s="115"/>
      <c r="K26" s="10"/>
      <c r="L26" s="10"/>
      <c r="M26" s="115"/>
      <c r="N26" s="10"/>
      <c r="O26" s="10"/>
      <c r="P26" s="17"/>
      <c r="Q26" s="10"/>
      <c r="R26" s="10"/>
      <c r="S26" s="17"/>
      <c r="T26" s="13"/>
      <c r="U26" s="288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>
      <c r="A27" s="76"/>
      <c r="B27" s="77"/>
      <c r="C27" s="17"/>
      <c r="D27" s="20"/>
      <c r="E27" s="12"/>
      <c r="F27" s="73"/>
      <c r="G27" s="70"/>
      <c r="H27" s="74"/>
      <c r="I27" s="73"/>
      <c r="J27" s="75"/>
      <c r="K27" s="73"/>
      <c r="L27" s="73"/>
      <c r="M27" s="75"/>
      <c r="N27" s="73"/>
      <c r="O27" s="73"/>
      <c r="P27" s="70"/>
      <c r="Q27" s="73"/>
      <c r="R27" s="73"/>
      <c r="S27" s="70"/>
      <c r="T27" s="74"/>
      <c r="U27" s="293"/>
      <c r="V27" s="58">
        <f>V21*4+V23*9+V25*4</f>
        <v>827.6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>
      <c r="A28" s="22">
        <v>4</v>
      </c>
      <c r="B28" s="292"/>
      <c r="C28" s="65" t="s">
        <v>204</v>
      </c>
      <c r="D28" s="66" t="s">
        <v>151</v>
      </c>
      <c r="E28" s="67"/>
      <c r="F28" s="65" t="s">
        <v>375</v>
      </c>
      <c r="G28" s="65" t="s">
        <v>226</v>
      </c>
      <c r="H28" s="65"/>
      <c r="I28" s="68" t="s">
        <v>275</v>
      </c>
      <c r="J28" s="68" t="s">
        <v>153</v>
      </c>
      <c r="K28" s="68"/>
      <c r="L28" s="68" t="s">
        <v>240</v>
      </c>
      <c r="M28" s="68" t="s">
        <v>179</v>
      </c>
      <c r="N28" s="68"/>
      <c r="O28" s="68" t="s">
        <v>155</v>
      </c>
      <c r="P28" s="68" t="s">
        <v>153</v>
      </c>
      <c r="Q28" s="68"/>
      <c r="R28" s="68" t="s">
        <v>223</v>
      </c>
      <c r="S28" s="68" t="s">
        <v>152</v>
      </c>
      <c r="T28" s="68"/>
      <c r="U28" s="287" t="s">
        <v>156</v>
      </c>
      <c r="V28" s="50" t="s">
        <v>6</v>
      </c>
      <c r="W28" s="51" t="s">
        <v>157</v>
      </c>
      <c r="X28" s="52">
        <v>6.2</v>
      </c>
      <c r="Y28" s="82" t="s">
        <v>51</v>
      </c>
      <c r="Z28" s="82" t="s">
        <v>50</v>
      </c>
      <c r="AA28" s="2" t="s">
        <v>50</v>
      </c>
      <c r="AB28" s="2" t="s">
        <v>51</v>
      </c>
      <c r="AC28" s="2" t="s">
        <v>52</v>
      </c>
      <c r="AD28" s="2" t="s">
        <v>53</v>
      </c>
    </row>
    <row r="29" spans="1:30" ht="13.5" customHeight="1">
      <c r="A29" s="23" t="s">
        <v>7</v>
      </c>
      <c r="B29" s="292"/>
      <c r="C29" s="10" t="s">
        <v>354</v>
      </c>
      <c r="D29" s="13"/>
      <c r="E29" s="13">
        <v>70</v>
      </c>
      <c r="F29" s="10" t="s">
        <v>309</v>
      </c>
      <c r="G29" s="13"/>
      <c r="H29" s="13">
        <v>55</v>
      </c>
      <c r="I29" s="10" t="s">
        <v>357</v>
      </c>
      <c r="J29" s="13"/>
      <c r="K29" s="13">
        <v>10</v>
      </c>
      <c r="L29" s="10" t="s">
        <v>327</v>
      </c>
      <c r="M29" s="13"/>
      <c r="N29" s="13">
        <v>40</v>
      </c>
      <c r="O29" s="10" t="str">
        <f>O28</f>
        <v>深色蔬菜</v>
      </c>
      <c r="P29" s="10"/>
      <c r="Q29" s="10">
        <v>100</v>
      </c>
      <c r="R29" s="86" t="s">
        <v>360</v>
      </c>
      <c r="S29" s="87"/>
      <c r="T29" s="13">
        <v>30</v>
      </c>
      <c r="U29" s="288"/>
      <c r="V29" s="53">
        <f>X28*15+X30*5+10</f>
        <v>113.5</v>
      </c>
      <c r="W29" s="26" t="s">
        <v>160</v>
      </c>
      <c r="X29" s="54">
        <v>2.6</v>
      </c>
      <c r="Y29" s="82">
        <f>V31*9/V35*100</f>
        <v>28.183716075156578</v>
      </c>
      <c r="Z29" s="82">
        <f>V33*4/V35*100</f>
        <v>16.062876089893162</v>
      </c>
      <c r="AA29" s="3">
        <f>Z29*2</f>
        <v>32.125752179786325</v>
      </c>
      <c r="AB29" s="3"/>
      <c r="AC29" s="3">
        <f>Z29*15</f>
        <v>240.94314134839743</v>
      </c>
      <c r="AD29" s="3">
        <f>AA29*4+AC29*4</f>
        <v>1092.2755741127351</v>
      </c>
    </row>
    <row r="30" spans="1:30" ht="13.5" customHeight="1">
      <c r="A30" s="23">
        <v>29</v>
      </c>
      <c r="B30" s="292"/>
      <c r="C30" s="10" t="s">
        <v>355</v>
      </c>
      <c r="D30" s="13"/>
      <c r="E30" s="13">
        <v>40</v>
      </c>
      <c r="F30" s="10" t="s">
        <v>340</v>
      </c>
      <c r="G30" s="13"/>
      <c r="H30" s="13">
        <v>5</v>
      </c>
      <c r="I30" s="10" t="s">
        <v>358</v>
      </c>
      <c r="J30" s="81"/>
      <c r="K30" s="13">
        <v>20</v>
      </c>
      <c r="L30" s="10"/>
      <c r="M30" s="13"/>
      <c r="N30" s="13"/>
      <c r="O30" s="10"/>
      <c r="P30" s="10"/>
      <c r="Q30" s="10"/>
      <c r="R30" s="10" t="s">
        <v>340</v>
      </c>
      <c r="S30" s="87"/>
      <c r="T30" s="13">
        <v>5</v>
      </c>
      <c r="U30" s="288"/>
      <c r="V30" s="55" t="s">
        <v>8</v>
      </c>
      <c r="W30" s="26" t="s">
        <v>163</v>
      </c>
      <c r="X30" s="54">
        <v>2.1</v>
      </c>
      <c r="Y30" s="42"/>
      <c r="Z30" s="42"/>
      <c r="AA30" s="15">
        <f>Z30*7</f>
        <v>0</v>
      </c>
      <c r="AB30" s="3">
        <f>Z30*5</f>
        <v>0</v>
      </c>
      <c r="AC30" s="3" t="s">
        <v>47</v>
      </c>
      <c r="AD30" s="16">
        <f>AA30*4+AB30*9</f>
        <v>0</v>
      </c>
    </row>
    <row r="31" spans="1:30" ht="13.5" customHeight="1">
      <c r="A31" s="23" t="s">
        <v>9</v>
      </c>
      <c r="B31" s="292"/>
      <c r="C31" s="17"/>
      <c r="D31" s="85"/>
      <c r="E31" s="12"/>
      <c r="F31" s="10" t="s">
        <v>356</v>
      </c>
      <c r="G31" s="115"/>
      <c r="H31" s="13">
        <v>10</v>
      </c>
      <c r="I31" s="10" t="s">
        <v>359</v>
      </c>
      <c r="J31" s="115"/>
      <c r="K31" s="13">
        <v>25</v>
      </c>
      <c r="L31" s="10"/>
      <c r="M31" s="13"/>
      <c r="N31" s="13"/>
      <c r="O31" s="10"/>
      <c r="P31" s="17"/>
      <c r="Q31" s="10"/>
      <c r="R31" s="10" t="s">
        <v>361</v>
      </c>
      <c r="S31" s="13"/>
      <c r="T31" s="13">
        <v>10</v>
      </c>
      <c r="U31" s="288"/>
      <c r="V31" s="53">
        <f>X29*5+X31*5</f>
        <v>25.5</v>
      </c>
      <c r="W31" s="26" t="s">
        <v>165</v>
      </c>
      <c r="X31" s="54">
        <v>2.5</v>
      </c>
      <c r="Y31" s="42"/>
      <c r="Z31" s="42"/>
      <c r="AA31" s="3">
        <f>Z31*1</f>
        <v>0</v>
      </c>
      <c r="AB31" s="3" t="s">
        <v>47</v>
      </c>
      <c r="AC31" s="3">
        <f>Z31*5</f>
        <v>0</v>
      </c>
      <c r="AD31" s="3">
        <f>AA31*4+AC31*4</f>
        <v>0</v>
      </c>
    </row>
    <row r="32" spans="1:30" ht="13.5" customHeight="1">
      <c r="A32" s="290" t="s">
        <v>166</v>
      </c>
      <c r="B32" s="292"/>
      <c r="C32" s="17"/>
      <c r="D32" s="20"/>
      <c r="E32" s="12"/>
      <c r="F32" s="10" t="s">
        <v>376</v>
      </c>
      <c r="G32" s="13" t="s">
        <v>189</v>
      </c>
      <c r="H32" s="13">
        <v>5</v>
      </c>
      <c r="I32" s="10" t="s">
        <v>303</v>
      </c>
      <c r="J32" s="115"/>
      <c r="K32" s="13">
        <v>2</v>
      </c>
      <c r="L32" s="10"/>
      <c r="M32" s="13"/>
      <c r="N32" s="13"/>
      <c r="O32" s="10"/>
      <c r="P32" s="17"/>
      <c r="Q32" s="10"/>
      <c r="R32" s="10"/>
      <c r="S32" s="13"/>
      <c r="T32" s="13"/>
      <c r="U32" s="288"/>
      <c r="V32" s="55" t="s">
        <v>10</v>
      </c>
      <c r="W32" s="26" t="s">
        <v>167</v>
      </c>
      <c r="X32" s="54"/>
      <c r="Y32" s="42"/>
      <c r="Z32" s="42"/>
      <c r="AA32" s="3"/>
      <c r="AB32" s="3">
        <f>Z32*5</f>
        <v>0</v>
      </c>
      <c r="AC32" s="3" t="s">
        <v>47</v>
      </c>
      <c r="AD32" s="3">
        <f>AB32*9</f>
        <v>0</v>
      </c>
    </row>
    <row r="33" spans="1:30" ht="13.5" customHeight="1">
      <c r="A33" s="290"/>
      <c r="B33" s="292"/>
      <c r="C33" s="17"/>
      <c r="D33" s="20"/>
      <c r="E33" s="12"/>
      <c r="F33" s="10"/>
      <c r="G33" s="17"/>
      <c r="H33" s="13"/>
      <c r="I33" s="24" t="s">
        <v>309</v>
      </c>
      <c r="J33" s="25"/>
      <c r="K33" s="26">
        <v>10</v>
      </c>
      <c r="L33" s="10"/>
      <c r="M33" s="13"/>
      <c r="N33" s="13"/>
      <c r="O33" s="10"/>
      <c r="P33" s="17"/>
      <c r="Q33" s="10"/>
      <c r="R33" s="10"/>
      <c r="S33" s="17"/>
      <c r="T33" s="13"/>
      <c r="U33" s="288"/>
      <c r="V33" s="53">
        <f>X28*2+X29*7+X30</f>
        <v>32.700000000000003</v>
      </c>
      <c r="W33" s="56" t="s">
        <v>168</v>
      </c>
      <c r="X33" s="57"/>
      <c r="Y33" s="41"/>
      <c r="Z33" s="41"/>
      <c r="AC33" s="2">
        <f>Z33*15</f>
        <v>0</v>
      </c>
    </row>
    <row r="34" spans="1:30" ht="13.5" customHeight="1">
      <c r="A34" s="18" t="s">
        <v>169</v>
      </c>
      <c r="B34" s="19"/>
      <c r="C34" s="17"/>
      <c r="D34" s="20"/>
      <c r="E34" s="12"/>
      <c r="F34" s="10"/>
      <c r="G34" s="17"/>
      <c r="H34" s="13"/>
      <c r="I34" s="10" t="s">
        <v>340</v>
      </c>
      <c r="J34" s="115"/>
      <c r="K34" s="13">
        <v>5</v>
      </c>
      <c r="L34" s="10"/>
      <c r="M34" s="115"/>
      <c r="N34" s="10"/>
      <c r="O34" s="10"/>
      <c r="P34" s="17"/>
      <c r="Q34" s="10"/>
      <c r="R34" s="10"/>
      <c r="S34" s="17"/>
      <c r="T34" s="13"/>
      <c r="U34" s="288"/>
      <c r="V34" s="55" t="s">
        <v>11</v>
      </c>
      <c r="W34" s="24"/>
      <c r="X34" s="54"/>
      <c r="Y34" s="83" t="s">
        <v>57</v>
      </c>
      <c r="Z34" s="83" t="s">
        <v>58</v>
      </c>
      <c r="AA34" s="2">
        <f>SUM(AA29:AA33)</f>
        <v>32.125752179786325</v>
      </c>
      <c r="AB34" s="2">
        <f>SUM(AB29:AB33)</f>
        <v>0</v>
      </c>
      <c r="AC34" s="2">
        <f>SUM(AC29:AC33)</f>
        <v>240.94314134839743</v>
      </c>
      <c r="AD34" s="2">
        <f>AA34*4+AB34*9+AC34*4</f>
        <v>1092.2755741127351</v>
      </c>
    </row>
    <row r="35" spans="1:30" ht="13.5" customHeight="1">
      <c r="A35" s="27"/>
      <c r="B35" s="28"/>
      <c r="C35" s="17"/>
      <c r="D35" s="20"/>
      <c r="E35" s="12"/>
      <c r="F35" s="73"/>
      <c r="G35" s="70"/>
      <c r="H35" s="74"/>
      <c r="I35" s="73"/>
      <c r="J35" s="75"/>
      <c r="K35" s="73"/>
      <c r="L35" s="73"/>
      <c r="M35" s="75"/>
      <c r="N35" s="73"/>
      <c r="O35" s="73"/>
      <c r="P35" s="70"/>
      <c r="Q35" s="73"/>
      <c r="R35" s="73"/>
      <c r="S35" s="70"/>
      <c r="T35" s="74"/>
      <c r="U35" s="293"/>
      <c r="V35" s="58">
        <f>V29*4+V31*9+V33*4</f>
        <v>814.3</v>
      </c>
      <c r="W35" s="59"/>
      <c r="X35" s="60"/>
      <c r="Y35" s="84">
        <f>B35+E35+H35+K35+N35+Q35</f>
        <v>0</v>
      </c>
      <c r="Z35" s="84">
        <f>C35+F35+I35+L35+O35+R35</f>
        <v>0</v>
      </c>
      <c r="AA35" s="21">
        <f>AA34*4/AD34</f>
        <v>0.11764705882352941</v>
      </c>
      <c r="AB35" s="21">
        <f>AB34*9/AD34</f>
        <v>0</v>
      </c>
      <c r="AC35" s="21">
        <f>AC34*4/AD34</f>
        <v>0.88235294117647056</v>
      </c>
    </row>
    <row r="36" spans="1:30" ht="13.5" customHeight="1">
      <c r="A36" s="22">
        <v>4</v>
      </c>
      <c r="B36" s="284"/>
      <c r="C36" s="65" t="s">
        <v>237</v>
      </c>
      <c r="D36" s="66" t="s">
        <v>222</v>
      </c>
      <c r="E36" s="67"/>
      <c r="F36" s="68" t="s">
        <v>377</v>
      </c>
      <c r="G36" s="68" t="s">
        <v>220</v>
      </c>
      <c r="H36" s="68"/>
      <c r="I36" s="68" t="s">
        <v>276</v>
      </c>
      <c r="J36" s="68" t="s">
        <v>230</v>
      </c>
      <c r="K36" s="68"/>
      <c r="L36" s="65" t="s">
        <v>274</v>
      </c>
      <c r="M36" s="65" t="s">
        <v>153</v>
      </c>
      <c r="N36" s="65"/>
      <c r="O36" s="68" t="s">
        <v>155</v>
      </c>
      <c r="P36" s="68" t="s">
        <v>153</v>
      </c>
      <c r="Q36" s="68"/>
      <c r="R36" s="68" t="s">
        <v>277</v>
      </c>
      <c r="S36" s="68" t="s">
        <v>152</v>
      </c>
      <c r="T36" s="68"/>
      <c r="U36" s="287" t="s">
        <v>156</v>
      </c>
      <c r="V36" s="50" t="s">
        <v>6</v>
      </c>
      <c r="W36" s="51" t="s">
        <v>157</v>
      </c>
      <c r="X36" s="52">
        <v>6</v>
      </c>
      <c r="Y36" s="82" t="s">
        <v>51</v>
      </c>
      <c r="Z36" s="82" t="s">
        <v>50</v>
      </c>
    </row>
    <row r="37" spans="1:30" ht="13.5" customHeight="1">
      <c r="A37" s="23" t="s">
        <v>7</v>
      </c>
      <c r="B37" s="285"/>
      <c r="C37" s="10" t="s">
        <v>354</v>
      </c>
      <c r="D37" s="11"/>
      <c r="E37" s="61">
        <v>110</v>
      </c>
      <c r="F37" s="10" t="s">
        <v>322</v>
      </c>
      <c r="G37" s="13"/>
      <c r="H37" s="13">
        <v>60</v>
      </c>
      <c r="I37" s="10" t="s">
        <v>362</v>
      </c>
      <c r="J37" s="13"/>
      <c r="K37" s="13">
        <v>10</v>
      </c>
      <c r="L37" s="10" t="s">
        <v>352</v>
      </c>
      <c r="M37" s="13"/>
      <c r="N37" s="13">
        <v>30</v>
      </c>
      <c r="O37" s="10" t="str">
        <f>O36</f>
        <v>深色蔬菜</v>
      </c>
      <c r="P37" s="10"/>
      <c r="Q37" s="10">
        <v>100</v>
      </c>
      <c r="R37" s="10" t="s">
        <v>366</v>
      </c>
      <c r="S37" s="87"/>
      <c r="T37" s="13">
        <v>40</v>
      </c>
      <c r="U37" s="288"/>
      <c r="V37" s="53">
        <f>X36*15+X38*5+10</f>
        <v>112</v>
      </c>
      <c r="W37" s="26" t="s">
        <v>160</v>
      </c>
      <c r="X37" s="54">
        <v>2.2999999999999998</v>
      </c>
      <c r="Y37" s="82">
        <f>V39*9/V43*100</f>
        <v>27.480916030534353</v>
      </c>
      <c r="Z37" s="82">
        <f>V41*4/V43*100</f>
        <v>15.521628498727733</v>
      </c>
    </row>
    <row r="38" spans="1:30" ht="13.5" customHeight="1">
      <c r="A38" s="23">
        <v>30</v>
      </c>
      <c r="B38" s="285"/>
      <c r="C38" s="10"/>
      <c r="D38" s="88"/>
      <c r="E38" s="61"/>
      <c r="F38" s="10" t="s">
        <v>307</v>
      </c>
      <c r="G38" s="81"/>
      <c r="H38" s="13">
        <v>20</v>
      </c>
      <c r="I38" s="10" t="s">
        <v>363</v>
      </c>
      <c r="J38" s="81"/>
      <c r="K38" s="13">
        <v>10</v>
      </c>
      <c r="L38" s="10" t="s">
        <v>200</v>
      </c>
      <c r="M38" s="13" t="s">
        <v>187</v>
      </c>
      <c r="N38" s="13">
        <v>5</v>
      </c>
      <c r="O38" s="10"/>
      <c r="P38" s="10"/>
      <c r="Q38" s="10"/>
      <c r="R38" s="10" t="s">
        <v>321</v>
      </c>
      <c r="S38" s="87"/>
      <c r="T38" s="13">
        <v>10</v>
      </c>
      <c r="U38" s="288"/>
      <c r="V38" s="55" t="s">
        <v>8</v>
      </c>
      <c r="W38" s="26" t="s">
        <v>163</v>
      </c>
      <c r="X38" s="54">
        <v>2.4</v>
      </c>
      <c r="Y38" s="42"/>
      <c r="Z38" s="42"/>
    </row>
    <row r="39" spans="1:30" ht="13.5" customHeight="1">
      <c r="A39" s="23" t="s">
        <v>9</v>
      </c>
      <c r="B39" s="285"/>
      <c r="C39" s="10"/>
      <c r="D39" s="81"/>
      <c r="E39" s="61"/>
      <c r="F39" s="10" t="s">
        <v>340</v>
      </c>
      <c r="G39" s="87"/>
      <c r="H39" s="13">
        <v>5</v>
      </c>
      <c r="I39" s="10" t="s">
        <v>358</v>
      </c>
      <c r="J39" s="87"/>
      <c r="K39" s="13">
        <v>20</v>
      </c>
      <c r="L39" s="10" t="s">
        <v>353</v>
      </c>
      <c r="M39" s="13" t="s">
        <v>172</v>
      </c>
      <c r="N39" s="13">
        <v>2</v>
      </c>
      <c r="O39" s="10"/>
      <c r="P39" s="17"/>
      <c r="Q39" s="10"/>
      <c r="R39" s="10"/>
      <c r="S39" s="87"/>
      <c r="T39" s="13"/>
      <c r="U39" s="288"/>
      <c r="V39" s="53">
        <f>X37*5+X39*5</f>
        <v>24</v>
      </c>
      <c r="W39" s="26" t="s">
        <v>165</v>
      </c>
      <c r="X39" s="54">
        <v>2.5</v>
      </c>
      <c r="Y39" s="42"/>
      <c r="Z39" s="42"/>
    </row>
    <row r="40" spans="1:30" ht="13.5" customHeight="1">
      <c r="A40" s="290" t="s">
        <v>195</v>
      </c>
      <c r="B40" s="285"/>
      <c r="C40" s="10"/>
      <c r="D40" s="81"/>
      <c r="E40" s="61"/>
      <c r="F40" s="10"/>
      <c r="G40" s="17"/>
      <c r="H40" s="13"/>
      <c r="I40" s="10" t="s">
        <v>364</v>
      </c>
      <c r="J40" s="13"/>
      <c r="K40" s="13">
        <v>15</v>
      </c>
      <c r="L40" s="24" t="s">
        <v>161</v>
      </c>
      <c r="M40" s="25"/>
      <c r="N40" s="26">
        <v>10</v>
      </c>
      <c r="O40" s="10"/>
      <c r="P40" s="17"/>
      <c r="Q40" s="10"/>
      <c r="R40" s="10"/>
      <c r="S40" s="17"/>
      <c r="T40" s="13"/>
      <c r="U40" s="288"/>
      <c r="V40" s="55" t="s">
        <v>10</v>
      </c>
      <c r="W40" s="26" t="s">
        <v>167</v>
      </c>
      <c r="X40" s="54"/>
      <c r="Y40" s="42"/>
      <c r="Z40" s="42"/>
    </row>
    <row r="41" spans="1:30" ht="13.5" customHeight="1">
      <c r="A41" s="291"/>
      <c r="B41" s="286"/>
      <c r="C41" s="10"/>
      <c r="D41" s="20"/>
      <c r="E41" s="61"/>
      <c r="F41" s="10"/>
      <c r="G41" s="17"/>
      <c r="H41" s="13"/>
      <c r="I41" s="10" t="s">
        <v>308</v>
      </c>
      <c r="J41" s="115"/>
      <c r="K41" s="13">
        <v>5</v>
      </c>
      <c r="L41" s="10" t="s">
        <v>158</v>
      </c>
      <c r="M41" s="116"/>
      <c r="N41" s="13">
        <v>5</v>
      </c>
      <c r="O41" s="10"/>
      <c r="P41" s="17"/>
      <c r="Q41" s="10"/>
      <c r="R41" s="10"/>
      <c r="S41" s="17"/>
      <c r="T41" s="13"/>
      <c r="U41" s="288"/>
      <c r="V41" s="53">
        <f>X36*2+X37*7+X38</f>
        <v>30.499999999999996</v>
      </c>
      <c r="W41" s="56" t="s">
        <v>168</v>
      </c>
      <c r="X41" s="57"/>
      <c r="Y41" s="41"/>
      <c r="Z41" s="41"/>
    </row>
    <row r="42" spans="1:30" ht="13.5" customHeight="1">
      <c r="A42" s="18" t="s">
        <v>169</v>
      </c>
      <c r="B42" s="19"/>
      <c r="C42" s="17"/>
      <c r="D42" s="20"/>
      <c r="E42" s="12"/>
      <c r="F42" s="10"/>
      <c r="G42" s="17"/>
      <c r="H42" s="13"/>
      <c r="I42" s="10" t="s">
        <v>365</v>
      </c>
      <c r="J42" s="115"/>
      <c r="K42" s="13">
        <v>5</v>
      </c>
      <c r="L42" s="10"/>
      <c r="M42" s="116"/>
      <c r="N42" s="10"/>
      <c r="O42" s="10"/>
      <c r="P42" s="17"/>
      <c r="Q42" s="10"/>
      <c r="R42" s="10"/>
      <c r="S42" s="17"/>
      <c r="T42" s="13"/>
      <c r="U42" s="288"/>
      <c r="V42" s="55" t="s">
        <v>11</v>
      </c>
      <c r="W42" s="24"/>
      <c r="X42" s="54"/>
      <c r="Y42" s="83" t="s">
        <v>57</v>
      </c>
      <c r="Z42" s="83" t="s">
        <v>58</v>
      </c>
    </row>
    <row r="43" spans="1:30" ht="13.5" customHeight="1" thickBot="1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117"/>
      <c r="M43" s="118"/>
      <c r="N43" s="117"/>
      <c r="O43" s="34"/>
      <c r="P43" s="31"/>
      <c r="Q43" s="34"/>
      <c r="R43" s="34"/>
      <c r="S43" s="31"/>
      <c r="T43" s="36"/>
      <c r="U43" s="289"/>
      <c r="V43" s="62">
        <f>V37*4+V39*9+V41*4</f>
        <v>786</v>
      </c>
      <c r="W43" s="63"/>
      <c r="X43" s="64"/>
      <c r="Y43" s="84">
        <f>B43+E43+H43+K43+N43+Q43</f>
        <v>0</v>
      </c>
      <c r="Z43" s="84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已命名的範圍</vt:lpstr>
      </vt:variant>
      <vt:variant>
        <vt:i4>6</vt:i4>
      </vt:variant>
    </vt:vector>
  </HeadingPairs>
  <TitlesOfParts>
    <vt:vector size="12" baseType="lpstr">
      <vt:lpstr>學生</vt:lpstr>
      <vt:lpstr>菜單</vt:lpstr>
      <vt:lpstr>第1週明細</vt:lpstr>
      <vt:lpstr>第2週明細</vt:lpstr>
      <vt:lpstr>第3週明細</vt:lpstr>
      <vt:lpstr>第4週明細</vt:lpstr>
      <vt:lpstr>第1週明細!Print_Area</vt:lpstr>
      <vt:lpstr>第2週明細!Print_Area</vt:lpstr>
      <vt:lpstr>第3週明細!Print_Area</vt:lpstr>
      <vt:lpstr>第4週明細!Print_Area</vt:lpstr>
      <vt:lpstr>菜單!Print_Area</vt:lpstr>
      <vt:lpstr>學生!Print_Area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金大立</dc:creator>
  <cp:lastModifiedBy>User</cp:lastModifiedBy>
  <cp:lastPrinted>2021-03-05T06:44:49Z</cp:lastPrinted>
  <dcterms:created xsi:type="dcterms:W3CDTF">2013-10-17T10:44:48Z</dcterms:created>
  <dcterms:modified xsi:type="dcterms:W3CDTF">2021-03-25T06:21:16Z</dcterms:modified>
</cp:coreProperties>
</file>