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09學年度午餐秘書\菜單\109年10月\"/>
    </mc:Choice>
  </mc:AlternateContent>
  <bookViews>
    <workbookView xWindow="0" yWindow="0" windowWidth="20490" windowHeight="7050" activeTab="6"/>
  </bookViews>
  <sheets>
    <sheet name="學生" sheetId="36" r:id="rId1"/>
    <sheet name="菜單" sheetId="22" r:id="rId2"/>
    <sheet name="第1週明細" sheetId="35" r:id="rId3"/>
    <sheet name="第2週明細" sheetId="23" r:id="rId4"/>
    <sheet name="第3週明細" sheetId="27" r:id="rId5"/>
    <sheet name="第4週明細" sheetId="32" r:id="rId6"/>
    <sheet name="第5週明細" sheetId="33" r:id="rId7"/>
  </sheets>
  <definedNames>
    <definedName name="_xlnm.Print_Area" localSheetId="2">第1週明細!$A$1:$X$43</definedName>
    <definedName name="_xlnm.Print_Area" localSheetId="3">第2週明細!$A$1:$X$43</definedName>
    <definedName name="_xlnm.Print_Area" localSheetId="4">第3週明細!$A$1:$X$43</definedName>
    <definedName name="_xlnm.Print_Area" localSheetId="5">第4週明細!$A$1:$X$43</definedName>
    <definedName name="_xlnm.Print_Area" localSheetId="6">第5週明細!$A$1:$X$43</definedName>
    <definedName name="_xlnm.Print_Area" localSheetId="1">菜單!$A$1:$X$45</definedName>
    <definedName name="_xlnm.Print_Area" localSheetId="0">學生!$A$1:$T$47</definedName>
  </definedNames>
  <calcPr calcId="152511"/>
</workbook>
</file>

<file path=xl/calcChain.xml><?xml version="1.0" encoding="utf-8"?>
<calcChain xmlns="http://schemas.openxmlformats.org/spreadsheetml/2006/main">
  <c r="V13" i="32" l="1"/>
  <c r="F36" i="22" s="1"/>
  <c r="V15" i="32"/>
  <c r="H35" i="22" s="1"/>
  <c r="V17" i="32"/>
  <c r="H36" i="22" s="1"/>
  <c r="V17" i="23"/>
  <c r="H18" i="22" s="1"/>
  <c r="V15" i="23"/>
  <c r="H17" i="22" s="1"/>
  <c r="V13" i="23"/>
  <c r="F18" i="22" s="1"/>
  <c r="Z43" i="35" l="1"/>
  <c r="Y43" i="35"/>
  <c r="V41" i="35"/>
  <c r="V39" i="35"/>
  <c r="V37" i="35"/>
  <c r="Z35" i="35"/>
  <c r="Y35" i="35"/>
  <c r="AC33" i="35"/>
  <c r="V33" i="35"/>
  <c r="AB32" i="35"/>
  <c r="AD32" i="35" s="1"/>
  <c r="AC31" i="35"/>
  <c r="AA31" i="35"/>
  <c r="V31" i="35"/>
  <c r="AB30" i="35"/>
  <c r="AB34" i="35" s="1"/>
  <c r="AA30" i="35"/>
  <c r="AD30" i="35" s="1"/>
  <c r="V29" i="35"/>
  <c r="AC25" i="35"/>
  <c r="V25" i="35"/>
  <c r="AB24" i="35"/>
  <c r="AD24" i="35" s="1"/>
  <c r="AC23" i="35"/>
  <c r="AA23" i="35"/>
  <c r="V23" i="35"/>
  <c r="AB22" i="35"/>
  <c r="AB26" i="35" s="1"/>
  <c r="AA22" i="35"/>
  <c r="AC21" i="35"/>
  <c r="AA21" i="35"/>
  <c r="V21" i="35"/>
  <c r="V27" i="35" s="1"/>
  <c r="AC17" i="35"/>
  <c r="V17" i="35"/>
  <c r="AB16" i="35"/>
  <c r="AD16" i="35" s="1"/>
  <c r="AC15" i="35"/>
  <c r="AA15" i="35"/>
  <c r="V15" i="35"/>
  <c r="AB14" i="35"/>
  <c r="AB18" i="35" s="1"/>
  <c r="AA14" i="35"/>
  <c r="AD14" i="35" s="1"/>
  <c r="AC13" i="35"/>
  <c r="AA13" i="35"/>
  <c r="V13" i="35"/>
  <c r="AC9" i="35"/>
  <c r="V9" i="35"/>
  <c r="AB8" i="35"/>
  <c r="AD8" i="35" s="1"/>
  <c r="AC7" i="35"/>
  <c r="AA7" i="35"/>
  <c r="AD7" i="35" s="1"/>
  <c r="V7" i="35"/>
  <c r="AB6" i="35"/>
  <c r="AB10" i="35" s="1"/>
  <c r="AA6" i="35"/>
  <c r="AC5" i="35"/>
  <c r="AC10" i="35" s="1"/>
  <c r="AA5" i="35"/>
  <c r="V5" i="35"/>
  <c r="V11" i="35" s="1"/>
  <c r="AA18" i="35" l="1"/>
  <c r="AA10" i="35"/>
  <c r="AC18" i="35"/>
  <c r="AD18" i="35" s="1"/>
  <c r="AD15" i="35"/>
  <c r="AD23" i="35"/>
  <c r="AA26" i="35"/>
  <c r="AD26" i="35" s="1"/>
  <c r="V43" i="35"/>
  <c r="Z37" i="35" s="1"/>
  <c r="AD6" i="35"/>
  <c r="AD22" i="35"/>
  <c r="AC26" i="35"/>
  <c r="V35" i="35"/>
  <c r="Z29" i="35" s="1"/>
  <c r="AD31" i="35"/>
  <c r="V19" i="35"/>
  <c r="AC11" i="35"/>
  <c r="Y29" i="35"/>
  <c r="Y37" i="35"/>
  <c r="AD10" i="35"/>
  <c r="AB11" i="35" s="1"/>
  <c r="AD5" i="35"/>
  <c r="AD13" i="35"/>
  <c r="AD21" i="35"/>
  <c r="AA19" i="35" l="1"/>
  <c r="AC19" i="35"/>
  <c r="AA27" i="35"/>
  <c r="AC27" i="35"/>
  <c r="AB27" i="35"/>
  <c r="AA11" i="35"/>
  <c r="AB19" i="35"/>
  <c r="AC29" i="35"/>
  <c r="AC34" i="35" s="1"/>
  <c r="AA29" i="35"/>
  <c r="AA34" i="35" l="1"/>
  <c r="AD29" i="35"/>
  <c r="AD34" i="35" l="1"/>
  <c r="AA35" i="35" s="1"/>
  <c r="AB35" i="35" l="1"/>
  <c r="AC35" i="35"/>
  <c r="O13" i="27" l="1"/>
  <c r="V41" i="33" l="1"/>
  <c r="V39" i="33"/>
  <c r="T44" i="22" s="1"/>
  <c r="V37" i="33"/>
  <c r="R45" i="22" s="1"/>
  <c r="O37" i="33"/>
  <c r="V33" i="33"/>
  <c r="V31" i="33"/>
  <c r="P44" i="22" s="1"/>
  <c r="V29" i="33"/>
  <c r="N45" i="22" s="1"/>
  <c r="O29" i="33"/>
  <c r="V25" i="33"/>
  <c r="V23" i="33"/>
  <c r="L44" i="22" s="1"/>
  <c r="V21" i="33"/>
  <c r="O21" i="33"/>
  <c r="V17" i="33"/>
  <c r="V15" i="33"/>
  <c r="H44" i="22" s="1"/>
  <c r="V13" i="33"/>
  <c r="F45" i="22" s="1"/>
  <c r="O13" i="33"/>
  <c r="V9" i="33"/>
  <c r="V7" i="33"/>
  <c r="D44" i="22" s="1"/>
  <c r="V5" i="33"/>
  <c r="O5" i="33"/>
  <c r="V41" i="32"/>
  <c r="T36" i="22" s="1"/>
  <c r="V39" i="32"/>
  <c r="T35" i="22" s="1"/>
  <c r="V37" i="32"/>
  <c r="R36" i="22" s="1"/>
  <c r="O37" i="32"/>
  <c r="V33" i="32"/>
  <c r="P36" i="22" s="1"/>
  <c r="V31" i="32"/>
  <c r="P35" i="22" s="1"/>
  <c r="V29" i="32"/>
  <c r="N36" i="22" s="1"/>
  <c r="O29" i="32"/>
  <c r="V25" i="32"/>
  <c r="L36" i="22" s="1"/>
  <c r="V23" i="32"/>
  <c r="L35" i="22" s="1"/>
  <c r="V21" i="32"/>
  <c r="J36" i="22" s="1"/>
  <c r="O21" i="32"/>
  <c r="O13" i="32"/>
  <c r="V9" i="32"/>
  <c r="D36" i="22" s="1"/>
  <c r="V7" i="32"/>
  <c r="D35" i="22" s="1"/>
  <c r="V5" i="32"/>
  <c r="B36" i="22" s="1"/>
  <c r="O5" i="32"/>
  <c r="V41" i="27"/>
  <c r="T27" i="22" s="1"/>
  <c r="V39" i="27"/>
  <c r="T26" i="22" s="1"/>
  <c r="V37" i="27"/>
  <c r="R27" i="22" s="1"/>
  <c r="O37" i="27"/>
  <c r="V33" i="27"/>
  <c r="P27" i="22" s="1"/>
  <c r="V31" i="27"/>
  <c r="P26" i="22" s="1"/>
  <c r="V29" i="27"/>
  <c r="N27" i="22" s="1"/>
  <c r="O29" i="27"/>
  <c r="V25" i="27"/>
  <c r="L27" i="22" s="1"/>
  <c r="V23" i="27"/>
  <c r="L26" i="22" s="1"/>
  <c r="V21" i="27"/>
  <c r="J27" i="22" s="1"/>
  <c r="O21" i="27"/>
  <c r="V17" i="27"/>
  <c r="H27" i="22" s="1"/>
  <c r="V15" i="27"/>
  <c r="H26" i="22" s="1"/>
  <c r="V13" i="27"/>
  <c r="F27" i="22" s="1"/>
  <c r="V9" i="27"/>
  <c r="D27" i="22" s="1"/>
  <c r="V7" i="27"/>
  <c r="D26" i="22" s="1"/>
  <c r="V5" i="27"/>
  <c r="B27" i="22" s="1"/>
  <c r="O5" i="27"/>
  <c r="V41" i="23"/>
  <c r="V39" i="23"/>
  <c r="V37" i="23"/>
  <c r="V33" i="23"/>
  <c r="P18" i="22" s="1"/>
  <c r="V31" i="23"/>
  <c r="P17" i="22" s="1"/>
  <c r="V29" i="23"/>
  <c r="N18" i="22" s="1"/>
  <c r="O29" i="23"/>
  <c r="V25" i="23"/>
  <c r="L18" i="22" s="1"/>
  <c r="V23" i="23"/>
  <c r="L17" i="22" s="1"/>
  <c r="V21" i="23"/>
  <c r="J18" i="22" s="1"/>
  <c r="O21" i="23"/>
  <c r="O13" i="23"/>
  <c r="V9" i="23"/>
  <c r="D18" i="22" s="1"/>
  <c r="V7" i="23"/>
  <c r="D17" i="22" s="1"/>
  <c r="V5" i="23"/>
  <c r="B18" i="22" s="1"/>
  <c r="O5" i="23"/>
  <c r="T45" i="22" l="1"/>
  <c r="L45" i="22"/>
  <c r="J45" i="22"/>
  <c r="H45" i="22"/>
  <c r="D45" i="22"/>
  <c r="B45" i="22"/>
  <c r="V11" i="27"/>
  <c r="B26" i="22" s="1"/>
  <c r="V43" i="23"/>
  <c r="V19" i="23"/>
  <c r="F17" i="22" s="1"/>
  <c r="V19" i="33"/>
  <c r="V35" i="33"/>
  <c r="V43" i="33"/>
  <c r="V11" i="33"/>
  <c r="V27" i="33"/>
  <c r="V35" i="27"/>
  <c r="N26" i="22" s="1"/>
  <c r="V43" i="27"/>
  <c r="R26" i="22" s="1"/>
  <c r="V19" i="27"/>
  <c r="F26" i="22" s="1"/>
  <c r="V27" i="27"/>
  <c r="J26" i="22" s="1"/>
  <c r="V11" i="23"/>
  <c r="B17" i="22" s="1"/>
  <c r="V27" i="23"/>
  <c r="J17" i="22" s="1"/>
  <c r="V35" i="23"/>
  <c r="N17" i="22" s="1"/>
  <c r="V11" i="32"/>
  <c r="B35" i="22" s="1"/>
  <c r="V19" i="32"/>
  <c r="F35" i="22" s="1"/>
  <c r="V27" i="32"/>
  <c r="J35" i="22" s="1"/>
  <c r="V35" i="32"/>
  <c r="N35" i="22" s="1"/>
  <c r="V43" i="32"/>
  <c r="R35" i="22" s="1"/>
  <c r="R44" i="22" l="1"/>
  <c r="N44" i="22"/>
  <c r="P45" i="22"/>
  <c r="J44" i="22"/>
  <c r="F44" i="22"/>
  <c r="B44" i="22"/>
  <c r="P9" i="22"/>
  <c r="P8" i="22"/>
  <c r="N9" i="22"/>
  <c r="N8" i="22" l="1"/>
  <c r="R9" i="22" l="1"/>
  <c r="T9" i="22" l="1"/>
  <c r="T8" i="22"/>
  <c r="R8" i="22" l="1"/>
  <c r="Z43" i="33"/>
  <c r="Y43" i="33"/>
  <c r="Z35" i="33"/>
  <c r="Y35" i="33"/>
  <c r="AC33" i="33"/>
  <c r="AB32" i="33"/>
  <c r="AD32" i="33" s="1"/>
  <c r="AC31" i="33"/>
  <c r="AA31" i="33"/>
  <c r="AB30" i="33"/>
  <c r="AA30" i="33"/>
  <c r="AC25" i="33"/>
  <c r="AB24" i="33"/>
  <c r="AD24" i="33" s="1"/>
  <c r="AC23" i="33"/>
  <c r="AA23" i="33"/>
  <c r="AB22" i="33"/>
  <c r="AA22" i="33"/>
  <c r="AC21" i="33"/>
  <c r="AA21" i="33"/>
  <c r="AC17" i="33"/>
  <c r="AB16" i="33"/>
  <c r="AD16" i="33" s="1"/>
  <c r="AC15" i="33"/>
  <c r="AA15" i="33"/>
  <c r="AB14" i="33"/>
  <c r="AA14" i="33"/>
  <c r="AC13" i="33"/>
  <c r="AA13" i="33"/>
  <c r="AC9" i="33"/>
  <c r="AB8" i="33"/>
  <c r="AD8" i="33" s="1"/>
  <c r="AC7" i="33"/>
  <c r="AA7" i="33"/>
  <c r="AB6" i="33"/>
  <c r="AA6" i="33"/>
  <c r="AC5" i="33"/>
  <c r="AA5" i="33"/>
  <c r="Z43" i="32"/>
  <c r="Y43" i="32"/>
  <c r="Z35" i="32"/>
  <c r="Y35" i="32"/>
  <c r="AC33" i="32"/>
  <c r="AB32" i="32"/>
  <c r="AD32" i="32" s="1"/>
  <c r="AC31" i="32"/>
  <c r="AA31" i="32"/>
  <c r="AB30" i="32"/>
  <c r="AA30" i="32"/>
  <c r="AC25" i="32"/>
  <c r="AB24" i="32"/>
  <c r="AD24" i="32" s="1"/>
  <c r="AC23" i="32"/>
  <c r="AA23" i="32"/>
  <c r="AB22" i="32"/>
  <c r="AA22" i="32"/>
  <c r="AC21" i="32"/>
  <c r="AA21" i="32"/>
  <c r="AC17" i="32"/>
  <c r="AB16" i="32"/>
  <c r="AD16" i="32" s="1"/>
  <c r="AC15" i="32"/>
  <c r="AA15" i="32"/>
  <c r="AB14" i="32"/>
  <c r="AA14" i="32"/>
  <c r="AC13" i="32"/>
  <c r="AA13" i="32"/>
  <c r="AC9" i="32"/>
  <c r="AB8" i="32"/>
  <c r="AD8" i="32" s="1"/>
  <c r="AC7" i="32"/>
  <c r="AA7" i="32"/>
  <c r="AB6" i="32"/>
  <c r="AA6" i="32"/>
  <c r="AC5" i="32"/>
  <c r="AA5" i="32"/>
  <c r="Z43" i="27"/>
  <c r="Y43" i="27"/>
  <c r="Z35" i="27"/>
  <c r="Y35" i="27"/>
  <c r="AC33" i="27"/>
  <c r="AB32" i="27"/>
  <c r="AD32" i="27" s="1"/>
  <c r="AC31" i="27"/>
  <c r="AA31" i="27"/>
  <c r="AB30" i="27"/>
  <c r="AA30" i="27"/>
  <c r="AC25" i="27"/>
  <c r="AB24" i="27"/>
  <c r="AD24" i="27" s="1"/>
  <c r="AC23" i="27"/>
  <c r="AA23" i="27"/>
  <c r="AB22" i="27"/>
  <c r="AA22" i="27"/>
  <c r="AC21" i="27"/>
  <c r="AA21" i="27"/>
  <c r="AC17" i="27"/>
  <c r="AB16" i="27"/>
  <c r="AD16" i="27" s="1"/>
  <c r="AC15" i="27"/>
  <c r="AA15" i="27"/>
  <c r="AB14" i="27"/>
  <c r="AA14" i="27"/>
  <c r="AC13" i="27"/>
  <c r="AA13" i="27"/>
  <c r="AC9" i="27"/>
  <c r="AB8" i="27"/>
  <c r="AD8" i="27" s="1"/>
  <c r="AC7" i="27"/>
  <c r="AA7" i="27"/>
  <c r="AB6" i="27"/>
  <c r="AA6" i="27"/>
  <c r="AC5" i="27"/>
  <c r="AA5" i="27"/>
  <c r="AB10" i="27" l="1"/>
  <c r="AB18" i="27"/>
  <c r="AB34" i="32"/>
  <c r="AB10" i="33"/>
  <c r="AB18" i="33"/>
  <c r="AB26" i="33"/>
  <c r="AB26" i="27"/>
  <c r="AD6" i="32"/>
  <c r="AB34" i="27"/>
  <c r="AB18" i="32"/>
  <c r="AB10" i="32"/>
  <c r="AB26" i="32"/>
  <c r="AB34" i="33"/>
  <c r="R18" i="22"/>
  <c r="T17" i="22"/>
  <c r="T18" i="22"/>
  <c r="AA10" i="27"/>
  <c r="AA18" i="32"/>
  <c r="AA10" i="32"/>
  <c r="AD6" i="27"/>
  <c r="AA26" i="27"/>
  <c r="AC18" i="33"/>
  <c r="AD30" i="33"/>
  <c r="AD15" i="33"/>
  <c r="AC10" i="33"/>
  <c r="AD7" i="33"/>
  <c r="AA26" i="33"/>
  <c r="AD22" i="33"/>
  <c r="AD14" i="32"/>
  <c r="AC26" i="32"/>
  <c r="AD23" i="32"/>
  <c r="AD31" i="32"/>
  <c r="AC18" i="27"/>
  <c r="AD22" i="27"/>
  <c r="AD31" i="27"/>
  <c r="AD15" i="27"/>
  <c r="AC10" i="27"/>
  <c r="AD7" i="27"/>
  <c r="AA18" i="27"/>
  <c r="AD14" i="27"/>
  <c r="AC26" i="27"/>
  <c r="AD23" i="27"/>
  <c r="AD30" i="27"/>
  <c r="AC10" i="32"/>
  <c r="AD7" i="32"/>
  <c r="AC18" i="32"/>
  <c r="AD15" i="32"/>
  <c r="AA26" i="32"/>
  <c r="AD22" i="32"/>
  <c r="AD30" i="32"/>
  <c r="AA10" i="33"/>
  <c r="AD6" i="33"/>
  <c r="AA18" i="33"/>
  <c r="AD18" i="33" s="1"/>
  <c r="AC19" i="33" s="1"/>
  <c r="AD14" i="33"/>
  <c r="AC26" i="33"/>
  <c r="AD26" i="33" s="1"/>
  <c r="AD23" i="33"/>
  <c r="AD31" i="33"/>
  <c r="AD21" i="33"/>
  <c r="AD5" i="33"/>
  <c r="AD13" i="33"/>
  <c r="AD21" i="32"/>
  <c r="AD5" i="32"/>
  <c r="AD13" i="32"/>
  <c r="AD13" i="27"/>
  <c r="AD21" i="27"/>
  <c r="AD5" i="27"/>
  <c r="AD10" i="27" l="1"/>
  <c r="AC11" i="27" s="1"/>
  <c r="AD18" i="27"/>
  <c r="AA19" i="27" s="1"/>
  <c r="AD18" i="32"/>
  <c r="AC19" i="32" s="1"/>
  <c r="AD10" i="32"/>
  <c r="AC11" i="32" s="1"/>
  <c r="AD10" i="33"/>
  <c r="AC11" i="33" s="1"/>
  <c r="AD26" i="27"/>
  <c r="AB27" i="27" s="1"/>
  <c r="R17" i="22"/>
  <c r="AD26" i="32"/>
  <c r="AC27" i="32" s="1"/>
  <c r="AA27" i="33"/>
  <c r="AB27" i="33"/>
  <c r="AC27" i="33"/>
  <c r="Z37" i="33"/>
  <c r="Y37" i="33"/>
  <c r="AB19" i="33"/>
  <c r="Z29" i="33"/>
  <c r="Y29" i="33"/>
  <c r="AA19" i="33"/>
  <c r="Z37" i="32"/>
  <c r="Y37" i="32"/>
  <c r="Z29" i="32"/>
  <c r="Y29" i="32"/>
  <c r="Z37" i="27"/>
  <c r="Y37" i="27"/>
  <c r="Z29" i="27"/>
  <c r="Y29" i="27"/>
  <c r="AA11" i="32" l="1"/>
  <c r="AB11" i="32"/>
  <c r="AA11" i="33"/>
  <c r="AB11" i="33"/>
  <c r="AA19" i="32"/>
  <c r="AB19" i="32"/>
  <c r="AB11" i="27"/>
  <c r="AA11" i="27"/>
  <c r="AB19" i="27"/>
  <c r="AC19" i="27"/>
  <c r="AC27" i="27"/>
  <c r="AA27" i="27"/>
  <c r="AB27" i="32"/>
  <c r="AA27" i="32"/>
  <c r="AC29" i="33"/>
  <c r="AC34" i="33" s="1"/>
  <c r="AA29" i="33"/>
  <c r="AC29" i="32"/>
  <c r="AC34" i="32" s="1"/>
  <c r="AA29" i="32"/>
  <c r="AC29" i="27"/>
  <c r="AC34" i="27" s="1"/>
  <c r="AA29" i="27"/>
  <c r="AA34" i="33" l="1"/>
  <c r="AD29" i="33"/>
  <c r="AA34" i="32"/>
  <c r="AD29" i="32"/>
  <c r="AA34" i="27"/>
  <c r="AD29" i="27"/>
  <c r="AD34" i="33" l="1"/>
  <c r="AA35" i="33" s="1"/>
  <c r="AD34" i="32"/>
  <c r="AA35" i="32" s="1"/>
  <c r="AD34" i="27"/>
  <c r="AA35" i="27" s="1"/>
  <c r="AB35" i="33" l="1"/>
  <c r="AC35" i="33"/>
  <c r="AB35" i="32"/>
  <c r="AC35" i="32"/>
  <c r="AB35" i="27"/>
  <c r="AC35" i="27"/>
  <c r="Z43" i="23" l="1"/>
  <c r="Y43" i="23"/>
  <c r="Z35" i="23"/>
  <c r="Y35" i="23"/>
  <c r="Z37" i="23" l="1"/>
  <c r="Y29" i="23"/>
  <c r="Z29" i="23"/>
  <c r="AA29" i="23" s="1"/>
  <c r="Y37" i="23"/>
  <c r="AC33" i="23"/>
  <c r="AB32" i="23"/>
  <c r="AD32" i="23" s="1"/>
  <c r="AC31" i="23"/>
  <c r="AA31" i="23"/>
  <c r="AB30" i="23"/>
  <c r="AA30" i="23"/>
  <c r="AC25" i="23"/>
  <c r="AB24" i="23"/>
  <c r="AC23" i="23"/>
  <c r="AA23" i="23"/>
  <c r="AB22" i="23"/>
  <c r="AA22" i="23"/>
  <c r="AC21" i="23"/>
  <c r="AA21" i="23"/>
  <c r="AC17" i="23"/>
  <c r="AB16" i="23"/>
  <c r="AD16" i="23" s="1"/>
  <c r="AC15" i="23"/>
  <c r="AA15" i="23"/>
  <c r="AB14" i="23"/>
  <c r="AA14" i="23"/>
  <c r="AC13" i="23"/>
  <c r="AA13" i="23"/>
  <c r="AC9" i="23"/>
  <c r="AB8" i="23"/>
  <c r="AC7" i="23"/>
  <c r="AA7" i="23"/>
  <c r="AB6" i="23"/>
  <c r="AA6" i="23"/>
  <c r="AC5" i="23"/>
  <c r="AA5" i="23"/>
  <c r="AA18" i="23" l="1"/>
  <c r="AC29" i="23"/>
  <c r="AC34" i="23" s="1"/>
  <c r="AD6" i="23"/>
  <c r="AB10" i="23"/>
  <c r="AD15" i="23"/>
  <c r="AD21" i="23"/>
  <c r="AD22" i="23"/>
  <c r="AB26" i="23"/>
  <c r="AD5" i="23"/>
  <c r="AA34" i="23"/>
  <c r="AC18" i="23"/>
  <c r="AA10" i="23"/>
  <c r="AD8" i="23"/>
  <c r="AD13" i="23"/>
  <c r="AA26" i="23"/>
  <c r="AD24" i="23"/>
  <c r="AC10" i="23"/>
  <c r="AD7" i="23"/>
  <c r="AD14" i="23"/>
  <c r="AB18" i="23"/>
  <c r="AC26" i="23"/>
  <c r="AD23" i="23"/>
  <c r="AD30" i="23"/>
  <c r="AB34" i="23"/>
  <c r="AD31" i="23"/>
  <c r="AD29" i="23" l="1"/>
  <c r="AD18" i="23"/>
  <c r="AB19" i="23" s="1"/>
  <c r="AD34" i="23"/>
  <c r="AC35" i="23" s="1"/>
  <c r="AD26" i="23"/>
  <c r="AA27" i="23" s="1"/>
  <c r="AD10" i="23"/>
  <c r="AB11" i="23" s="1"/>
  <c r="AC19" i="23" l="1"/>
  <c r="AC27" i="23"/>
  <c r="AB27" i="23"/>
  <c r="AA19" i="23"/>
  <c r="AA11" i="23"/>
  <c r="AB35" i="23"/>
  <c r="AA35" i="23"/>
  <c r="AC11" i="23"/>
</calcChain>
</file>

<file path=xl/sharedStrings.xml><?xml version="1.0" encoding="utf-8"?>
<sst xmlns="http://schemas.openxmlformats.org/spreadsheetml/2006/main" count="1700" uniqueCount="599">
  <si>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</si>
  <si>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</si>
  <si>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</si>
  <si>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</si>
  <si>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</si>
  <si>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</si>
  <si>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</si>
  <si>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</si>
  <si>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</si>
  <si>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</si>
  <si>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</si>
  <si>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</si>
  <si>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</si>
  <si>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</si>
  <si>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</si>
  <si>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</si>
  <si>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</si>
  <si>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</si>
  <si>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</si>
  <si>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</si>
  <si>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</si>
  <si>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</si>
  <si>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食材以可食量標示</t>
    <phoneticPr fontId="19" type="noConversion"/>
  </si>
  <si>
    <t>個人量(克)</t>
    <phoneticPr fontId="19" type="noConversion"/>
  </si>
  <si>
    <t>備註</t>
    <phoneticPr fontId="19" type="noConversion"/>
  </si>
  <si>
    <t>白飯</t>
    <phoneticPr fontId="19" type="noConversion"/>
  </si>
  <si>
    <t>紅蘿蔔</t>
  </si>
  <si>
    <t>廠商營養師</t>
    <phoneticPr fontId="19" type="noConversion"/>
  </si>
  <si>
    <t>廠商食品技師</t>
    <phoneticPr fontId="19" type="noConversion"/>
  </si>
  <si>
    <t>蛋</t>
  </si>
  <si>
    <t>玉米</t>
  </si>
  <si>
    <t>生鮮豬肉</t>
  </si>
  <si>
    <t>鈣</t>
    <phoneticPr fontId="19" type="noConversion"/>
  </si>
  <si>
    <t>纖維</t>
    <phoneticPr fontId="19" type="noConversion"/>
  </si>
  <si>
    <t>脂肪</t>
    <phoneticPr fontId="19" type="noConversion"/>
  </si>
  <si>
    <t>蛋白質</t>
    <phoneticPr fontId="19" type="noConversion"/>
  </si>
  <si>
    <t>蒸</t>
  </si>
  <si>
    <t>青豆仁</t>
  </si>
  <si>
    <t>白米</t>
  </si>
  <si>
    <t>木耳</t>
  </si>
  <si>
    <t>熱量</t>
    <phoneticPr fontId="19" type="noConversion"/>
  </si>
  <si>
    <t>馬鈴薯</t>
  </si>
  <si>
    <t>豆</t>
  </si>
  <si>
    <t>非基改豆腐</t>
  </si>
  <si>
    <t>味噌</t>
  </si>
  <si>
    <t>柴魚</t>
  </si>
  <si>
    <t>生鮮排骨</t>
  </si>
  <si>
    <t>白飯</t>
  </si>
  <si>
    <t>午餐秘書</t>
    <phoneticPr fontId="19" type="noConversion"/>
  </si>
  <si>
    <t>主任</t>
    <phoneticPr fontId="19" type="noConversion"/>
  </si>
  <si>
    <t>校長</t>
    <phoneticPr fontId="19" type="noConversion"/>
  </si>
  <si>
    <t>學校護理師</t>
    <phoneticPr fontId="19" type="noConversion"/>
  </si>
  <si>
    <t>深色蔬菜</t>
    <phoneticPr fontId="19" type="noConversion"/>
  </si>
  <si>
    <t>醣類</t>
    <phoneticPr fontId="19" type="noConversion"/>
  </si>
  <si>
    <t>日期</t>
    <phoneticPr fontId="19" type="noConversion"/>
  </si>
  <si>
    <t>備註</t>
    <phoneticPr fontId="19" type="noConversion"/>
  </si>
  <si>
    <t>個人量(克)</t>
    <phoneticPr fontId="19" type="noConversion"/>
  </si>
  <si>
    <t>乳品/水果</t>
    <phoneticPr fontId="19" type="noConversion"/>
  </si>
  <si>
    <t>食物類別</t>
    <phoneticPr fontId="19" type="noConversion"/>
  </si>
  <si>
    <t>份數</t>
    <phoneticPr fontId="19" type="noConversion"/>
  </si>
  <si>
    <t>白飯</t>
    <phoneticPr fontId="19" type="noConversion"/>
  </si>
  <si>
    <t>蒸</t>
    <phoneticPr fontId="19" type="noConversion"/>
  </si>
  <si>
    <t>煮</t>
    <phoneticPr fontId="19" type="noConversion"/>
  </si>
  <si>
    <t>淺色蔬菜</t>
    <phoneticPr fontId="19" type="noConversion"/>
  </si>
  <si>
    <t>炒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</si>
  <si>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</si>
  <si>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</si>
  <si>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</si>
  <si>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</si>
  <si>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</si>
  <si>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星期一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</si>
  <si>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</si>
  <si>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</si>
  <si>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</si>
  <si>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日</t>
    <phoneticPr fontId="19" type="noConversion"/>
  </si>
  <si>
    <t>星期二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</si>
  <si>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</si>
  <si>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</si>
  <si>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</si>
  <si>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炒</t>
    <phoneticPr fontId="19" type="noConversion"/>
  </si>
  <si>
    <t>蒸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</si>
  <si>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</si>
  <si>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</si>
  <si>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</si>
  <si>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月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</si>
  <si>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</si>
  <si>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</si>
  <si>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</si>
  <si>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星期三</t>
    <phoneticPr fontId="19" type="noConversion"/>
  </si>
  <si>
    <t>水果類</t>
    <phoneticPr fontId="19" type="noConversion"/>
  </si>
  <si>
    <t>豆</t>
    <phoneticPr fontId="19" type="noConversion"/>
  </si>
  <si>
    <t>星期四</t>
    <phoneticPr fontId="19" type="noConversion"/>
  </si>
  <si>
    <t>星期五</t>
    <phoneticPr fontId="19" type="noConversion"/>
  </si>
  <si>
    <t>深色蔬菜</t>
    <phoneticPr fontId="19" type="noConversion"/>
  </si>
  <si>
    <t>月</t>
    <phoneticPr fontId="19" type="noConversion"/>
  </si>
  <si>
    <t>紫米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</si>
  <si>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</si>
  <si>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</si>
  <si>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</si>
  <si>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麻婆豆腐</t>
    <phoneticPr fontId="19" type="noConversion"/>
  </si>
  <si>
    <t>煮</t>
    <phoneticPr fontId="19" type="noConversion"/>
  </si>
  <si>
    <t>炸</t>
    <phoneticPr fontId="19" type="noConversion"/>
  </si>
  <si>
    <t>煮</t>
    <phoneticPr fontId="19" type="noConversion"/>
  </si>
  <si>
    <t>深色蔬菜</t>
    <phoneticPr fontId="19" type="noConversion"/>
  </si>
  <si>
    <t>深色蔬菜</t>
    <phoneticPr fontId="19" type="noConversion"/>
  </si>
  <si>
    <t>10月1日(四)</t>
    <phoneticPr fontId="19" type="noConversion"/>
  </si>
  <si>
    <t>10月2日(五)</t>
    <phoneticPr fontId="19" type="noConversion"/>
  </si>
  <si>
    <t>中秋節</t>
    <phoneticPr fontId="19" type="noConversion"/>
  </si>
  <si>
    <t>10月5日(一)</t>
    <phoneticPr fontId="19" type="noConversion"/>
  </si>
  <si>
    <t>10月6日(二)</t>
    <phoneticPr fontId="19" type="noConversion"/>
  </si>
  <si>
    <t>10月7日(三)</t>
    <phoneticPr fontId="19" type="noConversion"/>
  </si>
  <si>
    <t>10月9日(五)</t>
    <phoneticPr fontId="19" type="noConversion"/>
  </si>
  <si>
    <t>熱量</t>
    <phoneticPr fontId="19" type="noConversion"/>
  </si>
  <si>
    <t>脂肪</t>
    <phoneticPr fontId="19" type="noConversion"/>
  </si>
  <si>
    <t>醣類</t>
    <phoneticPr fontId="19" type="noConversion"/>
  </si>
  <si>
    <t>蛋白質</t>
    <phoneticPr fontId="19" type="noConversion"/>
  </si>
  <si>
    <t>雙十節補假</t>
    <phoneticPr fontId="19" type="noConversion"/>
  </si>
  <si>
    <t>10月12日(一)</t>
    <phoneticPr fontId="19" type="noConversion"/>
  </si>
  <si>
    <t>10月13日(二)</t>
    <phoneticPr fontId="19" type="noConversion"/>
  </si>
  <si>
    <t>10月14日(三)</t>
    <phoneticPr fontId="19" type="noConversion"/>
  </si>
  <si>
    <t>10月15日(四)</t>
    <phoneticPr fontId="19" type="noConversion"/>
  </si>
  <si>
    <t>10月16日(五)</t>
    <phoneticPr fontId="19" type="noConversion"/>
  </si>
  <si>
    <t>10月19日(一)</t>
    <phoneticPr fontId="19" type="noConversion"/>
  </si>
  <si>
    <t>10月20日(二)</t>
    <phoneticPr fontId="19" type="noConversion"/>
  </si>
  <si>
    <t>10月21日(三)</t>
    <phoneticPr fontId="19" type="noConversion"/>
  </si>
  <si>
    <t>10月22日(四)</t>
    <phoneticPr fontId="19" type="noConversion"/>
  </si>
  <si>
    <t>10月23日(五)</t>
    <phoneticPr fontId="19" type="noConversion"/>
  </si>
  <si>
    <t>10月26日(一)</t>
    <phoneticPr fontId="19" type="noConversion"/>
  </si>
  <si>
    <t>10月27日(二)</t>
    <phoneticPr fontId="19" type="noConversion"/>
  </si>
  <si>
    <t>10月28日(三)</t>
    <phoneticPr fontId="19" type="noConversion"/>
  </si>
  <si>
    <t>10月29日(四)</t>
    <phoneticPr fontId="19" type="noConversion"/>
  </si>
  <si>
    <t>10月30日(五)</t>
    <phoneticPr fontId="19" type="noConversion"/>
  </si>
  <si>
    <t>紫米飯</t>
    <phoneticPr fontId="19" type="noConversion"/>
  </si>
  <si>
    <t>地瓜飯</t>
    <phoneticPr fontId="19" type="noConversion"/>
  </si>
  <si>
    <t>五穀飯</t>
    <phoneticPr fontId="19" type="noConversion"/>
  </si>
  <si>
    <t>胚芽飯</t>
    <phoneticPr fontId="19" type="noConversion"/>
  </si>
  <si>
    <t>深色蔬菜</t>
  </si>
  <si>
    <t>彈性放假</t>
    <phoneticPr fontId="19" type="noConversion"/>
  </si>
  <si>
    <t>糙米飯</t>
    <phoneticPr fontId="19" type="noConversion"/>
  </si>
  <si>
    <t>紫米飯</t>
    <phoneticPr fontId="19" type="noConversion"/>
  </si>
  <si>
    <t>深色蔬菜</t>
    <phoneticPr fontId="19" type="noConversion"/>
  </si>
  <si>
    <t>洋薏仁飯</t>
    <phoneticPr fontId="19" type="noConversion"/>
  </si>
  <si>
    <t>地瓜飯</t>
    <phoneticPr fontId="19" type="noConversion"/>
  </si>
  <si>
    <t>糙米飯</t>
    <phoneticPr fontId="19" type="noConversion"/>
  </si>
  <si>
    <t>紫米飯</t>
    <phoneticPr fontId="19" type="noConversion"/>
  </si>
  <si>
    <t>糙米</t>
    <phoneticPr fontId="19" type="noConversion"/>
  </si>
  <si>
    <t>烤</t>
    <phoneticPr fontId="19" type="noConversion"/>
  </si>
  <si>
    <t>茶香滷肉</t>
    <phoneticPr fontId="19" type="noConversion"/>
  </si>
  <si>
    <t>滷</t>
    <phoneticPr fontId="19" type="noConversion"/>
  </si>
  <si>
    <t>深色蔬菜</t>
    <phoneticPr fontId="19" type="noConversion"/>
  </si>
  <si>
    <t>10月8日(四)</t>
    <phoneticPr fontId="19" type="noConversion"/>
  </si>
  <si>
    <t>紅蘿蔔</t>
    <phoneticPr fontId="19" type="noConversion"/>
  </si>
  <si>
    <t>白蘿蔔</t>
    <phoneticPr fontId="19" type="noConversion"/>
  </si>
  <si>
    <t>海帶結</t>
    <phoneticPr fontId="19" type="noConversion"/>
  </si>
  <si>
    <t>煮</t>
  </si>
  <si>
    <t>豆</t>
    <phoneticPr fontId="19" type="noConversion"/>
  </si>
  <si>
    <t>煮</t>
    <phoneticPr fontId="19" type="noConversion"/>
  </si>
  <si>
    <t>柳葉魚</t>
    <phoneticPr fontId="19" type="noConversion"/>
  </si>
  <si>
    <t>炸</t>
    <phoneticPr fontId="19" type="noConversion"/>
  </si>
  <si>
    <t>洋薏仁飯</t>
    <phoneticPr fontId="19" type="noConversion"/>
  </si>
  <si>
    <t>煮</t>
    <phoneticPr fontId="19" type="noConversion"/>
  </si>
  <si>
    <t>鴨肉煲</t>
    <phoneticPr fontId="19" type="noConversion"/>
  </si>
  <si>
    <t>生鮮鴨肉</t>
    <phoneticPr fontId="19" type="noConversion"/>
  </si>
  <si>
    <t>非基改凍豆腐</t>
    <phoneticPr fontId="19" type="noConversion"/>
  </si>
  <si>
    <t>深色蔬菜</t>
    <phoneticPr fontId="19" type="noConversion"/>
  </si>
  <si>
    <t>玉米排骨湯</t>
    <phoneticPr fontId="19" type="noConversion"/>
  </si>
  <si>
    <t>海芽洋蔥湯</t>
    <phoneticPr fontId="19" type="noConversion"/>
  </si>
  <si>
    <t>榨菜肉絲湯</t>
    <phoneticPr fontId="19" type="noConversion"/>
  </si>
  <si>
    <t>刺瓜排骨湯</t>
    <phoneticPr fontId="19" type="noConversion"/>
  </si>
  <si>
    <t>味噌海帶湯</t>
    <phoneticPr fontId="19" type="noConversion"/>
  </si>
  <si>
    <t>冬瓜排骨湯</t>
    <phoneticPr fontId="19" type="noConversion"/>
  </si>
  <si>
    <t>蘿蔔玉米湯</t>
    <phoneticPr fontId="19" type="noConversion"/>
  </si>
  <si>
    <t>冬粉米血湯</t>
    <phoneticPr fontId="19" type="noConversion"/>
  </si>
  <si>
    <t>鐵板麵</t>
    <phoneticPr fontId="19" type="noConversion"/>
  </si>
  <si>
    <t>中式炒麵</t>
    <phoneticPr fontId="19" type="noConversion"/>
  </si>
  <si>
    <t>沙茶烏龍麵</t>
    <phoneticPr fontId="19" type="noConversion"/>
  </si>
  <si>
    <t>廣式炒飯</t>
    <phoneticPr fontId="19" type="noConversion"/>
  </si>
  <si>
    <t>白飯</t>
    <phoneticPr fontId="19" type="noConversion"/>
  </si>
  <si>
    <t>麻婆豆腐(豆)</t>
    <phoneticPr fontId="19" type="noConversion"/>
  </si>
  <si>
    <t>茶香滷肉</t>
    <phoneticPr fontId="19" type="noConversion"/>
  </si>
  <si>
    <t>筍子排骨湯</t>
    <phoneticPr fontId="19" type="noConversion"/>
  </si>
  <si>
    <t>茶碗蒸</t>
    <phoneticPr fontId="19" type="noConversion"/>
  </si>
  <si>
    <t>照燒豬排</t>
    <phoneticPr fontId="19" type="noConversion"/>
  </si>
  <si>
    <t>紫菜豆腐湯(豆)</t>
    <phoneticPr fontId="19" type="noConversion"/>
  </si>
  <si>
    <t>烤雞腿</t>
    <phoneticPr fontId="19" type="noConversion"/>
  </si>
  <si>
    <t>瓜仔肉燥(醃)</t>
    <phoneticPr fontId="19" type="noConversion"/>
  </si>
  <si>
    <t>港式公仔麵</t>
    <phoneticPr fontId="19" type="noConversion"/>
  </si>
  <si>
    <t>蘿蔔芹菜湯</t>
    <phoneticPr fontId="19" type="noConversion"/>
  </si>
  <si>
    <t>花生肉腩</t>
    <phoneticPr fontId="19" type="noConversion"/>
  </si>
  <si>
    <t>星洲炒寬粉</t>
    <phoneticPr fontId="19" type="noConversion"/>
  </si>
  <si>
    <t>柳葉魚(炸)(加)(海)</t>
    <phoneticPr fontId="19" type="noConversion"/>
  </si>
  <si>
    <t>味噌豆腐湯(豆)</t>
    <phoneticPr fontId="19" type="noConversion"/>
  </si>
  <si>
    <t>蔥爆鹹豬肉</t>
    <phoneticPr fontId="19" type="noConversion"/>
  </si>
  <si>
    <t>茶葉蛋</t>
    <phoneticPr fontId="19" type="noConversion"/>
  </si>
  <si>
    <t>糖醋雞丁</t>
    <phoneticPr fontId="19" type="noConversion"/>
  </si>
  <si>
    <t>鳥蛋關東煮(豆)</t>
    <phoneticPr fontId="19" type="noConversion"/>
  </si>
  <si>
    <t>炸雞腿(炸)</t>
    <phoneticPr fontId="19" type="noConversion"/>
  </si>
  <si>
    <t>家常豆腐(豆)</t>
    <phoneticPr fontId="19" type="noConversion"/>
  </si>
  <si>
    <t>水餃(冷)</t>
    <phoneticPr fontId="19" type="noConversion"/>
  </si>
  <si>
    <t>馬鈴薯濃湯(芡)</t>
    <phoneticPr fontId="19" type="noConversion"/>
  </si>
  <si>
    <t>三杯雞</t>
    <phoneticPr fontId="19" type="noConversion"/>
  </si>
  <si>
    <t>菜脯炒蛋(醃)</t>
    <phoneticPr fontId="19" type="noConversion"/>
  </si>
  <si>
    <t>小黃瓜甜不辣(加)</t>
    <phoneticPr fontId="19" type="noConversion"/>
  </si>
  <si>
    <t>香酥魚排(炸)(海)</t>
    <phoneticPr fontId="19" type="noConversion"/>
  </si>
  <si>
    <t>酸菜滷味(醃)</t>
    <phoneticPr fontId="19" type="noConversion"/>
  </si>
  <si>
    <t>日式蒸蛋</t>
    <phoneticPr fontId="19" type="noConversion"/>
  </si>
  <si>
    <t>鴨肉煲(豆)</t>
    <phoneticPr fontId="19" type="noConversion"/>
  </si>
  <si>
    <t>焗烤通心麵</t>
    <phoneticPr fontId="19" type="noConversion"/>
  </si>
  <si>
    <t>檸檬翅腿</t>
    <phoneticPr fontId="19" type="noConversion"/>
  </si>
  <si>
    <t>炸雞翅(炸)</t>
    <phoneticPr fontId="19" type="noConversion"/>
  </si>
  <si>
    <t>鳥蛋肉燥(豆)</t>
    <phoneticPr fontId="19" type="noConversion"/>
  </si>
  <si>
    <t>番茄炒蛋(豆)</t>
    <phoneticPr fontId="19" type="noConversion"/>
  </si>
  <si>
    <t>燒烤雞翅</t>
    <phoneticPr fontId="19" type="noConversion"/>
  </si>
  <si>
    <t>蘿蔔糕(冷)</t>
    <phoneticPr fontId="19" type="noConversion"/>
  </si>
  <si>
    <t>鐵板銀芽</t>
    <phoneticPr fontId="19" type="noConversion"/>
  </si>
  <si>
    <t>滷蛋</t>
    <phoneticPr fontId="19" type="noConversion"/>
  </si>
  <si>
    <t>卡拉雞排(炸)</t>
    <phoneticPr fontId="19" type="noConversion"/>
  </si>
  <si>
    <t>刺瓜紅蘿湯</t>
    <phoneticPr fontId="19" type="noConversion"/>
  </si>
  <si>
    <t>馬鈴薯燉肉</t>
    <phoneticPr fontId="19" type="noConversion"/>
  </si>
  <si>
    <t>肉圓(加)</t>
    <phoneticPr fontId="19" type="noConversion"/>
  </si>
  <si>
    <t>壽喜豬肉</t>
    <phoneticPr fontId="19" type="noConversion"/>
  </si>
  <si>
    <t>玉米雞蓉</t>
    <phoneticPr fontId="19" type="noConversion"/>
  </si>
  <si>
    <t>茄汁熱狗(加)</t>
    <phoneticPr fontId="19" type="noConversion"/>
  </si>
  <si>
    <t>洋蔥魩魚炒蛋(海)</t>
    <phoneticPr fontId="19" type="noConversion"/>
  </si>
  <si>
    <t>蘿蔔豆腐湯(豆)</t>
    <phoneticPr fontId="19" type="noConversion"/>
  </si>
  <si>
    <t>麻油雞</t>
    <phoneticPr fontId="19" type="noConversion"/>
  </si>
  <si>
    <t>淺色蔬菜</t>
    <phoneticPr fontId="19" type="noConversion"/>
  </si>
  <si>
    <t>淺色蔬菜</t>
    <phoneticPr fontId="19" type="noConversion"/>
  </si>
  <si>
    <t>中秋節</t>
    <phoneticPr fontId="19" type="noConversion"/>
  </si>
  <si>
    <t>彈性放假</t>
    <phoneticPr fontId="19" type="noConversion"/>
  </si>
  <si>
    <t>雙十節補假</t>
    <phoneticPr fontId="19" type="noConversion"/>
  </si>
  <si>
    <t>深色蔬菜</t>
    <phoneticPr fontId="19" type="noConversion"/>
  </si>
  <si>
    <t>深色蔬菜</t>
    <phoneticPr fontId="19" type="noConversion"/>
  </si>
  <si>
    <t>黃金雞排</t>
    <phoneticPr fontId="19" type="noConversion"/>
  </si>
  <si>
    <t>炸</t>
    <phoneticPr fontId="19" type="noConversion"/>
  </si>
  <si>
    <t>小黃瓜甜不辣</t>
    <phoneticPr fontId="19" type="noConversion"/>
  </si>
  <si>
    <t>煮</t>
    <phoneticPr fontId="19" type="noConversion"/>
  </si>
  <si>
    <t>筍子排骨湯</t>
    <phoneticPr fontId="19" type="noConversion"/>
  </si>
  <si>
    <t>蒸</t>
    <phoneticPr fontId="19" type="noConversion"/>
  </si>
  <si>
    <t>焗烤三色</t>
    <phoneticPr fontId="19" type="noConversion"/>
  </si>
  <si>
    <t>鐵板麵</t>
    <phoneticPr fontId="19" type="noConversion"/>
  </si>
  <si>
    <t>照燒豬排</t>
    <phoneticPr fontId="19" type="noConversion"/>
  </si>
  <si>
    <t>烤饅頭</t>
    <phoneticPr fontId="19" type="noConversion"/>
  </si>
  <si>
    <t>烤</t>
    <phoneticPr fontId="19" type="noConversion"/>
  </si>
  <si>
    <t>紫菜豆腐湯</t>
    <phoneticPr fontId="19" type="noConversion"/>
  </si>
  <si>
    <t>烤雞腿</t>
    <phoneticPr fontId="19" type="noConversion"/>
  </si>
  <si>
    <t>生鮮雞腿</t>
    <phoneticPr fontId="19" type="noConversion"/>
  </si>
  <si>
    <t>瓜仔肉燥</t>
    <phoneticPr fontId="19" type="noConversion"/>
  </si>
  <si>
    <t>港式公仔麵</t>
    <phoneticPr fontId="19" type="noConversion"/>
  </si>
  <si>
    <t>蘿蔔芹菜湯</t>
    <phoneticPr fontId="19" type="noConversion"/>
  </si>
  <si>
    <t>白蘿蔔</t>
    <phoneticPr fontId="19" type="noConversion"/>
  </si>
  <si>
    <t>芹菜</t>
    <phoneticPr fontId="19" type="noConversion"/>
  </si>
  <si>
    <t>紅蘿蔔</t>
    <phoneticPr fontId="19" type="noConversion"/>
  </si>
  <si>
    <t>生鮮筍子</t>
    <phoneticPr fontId="19" type="noConversion"/>
  </si>
  <si>
    <t>小黃瓜</t>
    <phoneticPr fontId="19" type="noConversion"/>
  </si>
  <si>
    <t>甜不辣</t>
    <phoneticPr fontId="19" type="noConversion"/>
  </si>
  <si>
    <t>生鮮雞排</t>
    <phoneticPr fontId="19" type="noConversion"/>
  </si>
  <si>
    <t>馬鈴薯</t>
    <phoneticPr fontId="19" type="noConversion"/>
  </si>
  <si>
    <t>青豆仁</t>
    <phoneticPr fontId="19" type="noConversion"/>
  </si>
  <si>
    <t>玉米</t>
    <phoneticPr fontId="19" type="noConversion"/>
  </si>
  <si>
    <t>洋蔥</t>
    <phoneticPr fontId="19" type="noConversion"/>
  </si>
  <si>
    <t>起司</t>
    <phoneticPr fontId="19" type="noConversion"/>
  </si>
  <si>
    <t>花生肉腩</t>
    <phoneticPr fontId="19" type="noConversion"/>
  </si>
  <si>
    <t>星洲炒寬粉</t>
    <phoneticPr fontId="19" type="noConversion"/>
  </si>
  <si>
    <t>炒</t>
    <phoneticPr fontId="19" type="noConversion"/>
  </si>
  <si>
    <t>味噌豆腐湯</t>
    <phoneticPr fontId="19" type="noConversion"/>
  </si>
  <si>
    <t>蔥爆鹹豬肉</t>
    <phoneticPr fontId="19" type="noConversion"/>
  </si>
  <si>
    <t>茶葉蛋</t>
    <phoneticPr fontId="19" type="noConversion"/>
  </si>
  <si>
    <t>滷</t>
    <phoneticPr fontId="19" type="noConversion"/>
  </si>
  <si>
    <t>蛋</t>
    <phoneticPr fontId="19" type="noConversion"/>
  </si>
  <si>
    <t>玉米排骨湯</t>
    <phoneticPr fontId="19" type="noConversion"/>
  </si>
  <si>
    <t>中式炒麵</t>
    <phoneticPr fontId="19" type="noConversion"/>
  </si>
  <si>
    <t>糖醋雞丁</t>
    <phoneticPr fontId="19" type="noConversion"/>
  </si>
  <si>
    <t>鳥蛋關東煮</t>
    <phoneticPr fontId="19" type="noConversion"/>
  </si>
  <si>
    <t>海芽洋蔥湯</t>
    <phoneticPr fontId="19" type="noConversion"/>
  </si>
  <si>
    <t>地瓜飯</t>
    <phoneticPr fontId="19" type="noConversion"/>
  </si>
  <si>
    <t>炸雞腿</t>
    <phoneticPr fontId="19" type="noConversion"/>
  </si>
  <si>
    <t>生鮮雞腿</t>
    <phoneticPr fontId="19" type="noConversion"/>
  </si>
  <si>
    <t>家常豆腐</t>
    <phoneticPr fontId="19" type="noConversion"/>
  </si>
  <si>
    <t>水餃</t>
    <phoneticPr fontId="19" type="noConversion"/>
  </si>
  <si>
    <t xml:space="preserve"> 蒸</t>
    <phoneticPr fontId="19" type="noConversion"/>
  </si>
  <si>
    <t>馬鈴薯濃湯</t>
    <phoneticPr fontId="19" type="noConversion"/>
  </si>
  <si>
    <t>芡</t>
    <phoneticPr fontId="19" type="noConversion"/>
  </si>
  <si>
    <t>白飯</t>
    <phoneticPr fontId="19" type="noConversion"/>
  </si>
  <si>
    <t>三杯雞</t>
    <phoneticPr fontId="19" type="noConversion"/>
  </si>
  <si>
    <t>菜脯炒蛋</t>
    <phoneticPr fontId="19" type="noConversion"/>
  </si>
  <si>
    <t>榨菜肉絲湯</t>
    <phoneticPr fontId="19" type="noConversion"/>
  </si>
  <si>
    <t>香酥魚排</t>
    <phoneticPr fontId="19" type="noConversion"/>
  </si>
  <si>
    <t>酸菜滷味</t>
    <phoneticPr fontId="19" type="noConversion"/>
  </si>
  <si>
    <t>日式蒸蛋</t>
    <phoneticPr fontId="19" type="noConversion"/>
  </si>
  <si>
    <t>香菇</t>
    <phoneticPr fontId="19" type="noConversion"/>
  </si>
  <si>
    <t>刺瓜排骨湯</t>
    <phoneticPr fontId="19" type="noConversion"/>
  </si>
  <si>
    <t>五穀飯</t>
    <phoneticPr fontId="19" type="noConversion"/>
  </si>
  <si>
    <t>五穀米</t>
    <phoneticPr fontId="19" type="noConversion"/>
  </si>
  <si>
    <t>焗烤通心麵</t>
    <phoneticPr fontId="19" type="noConversion"/>
  </si>
  <si>
    <t>檸檬翅腿</t>
    <phoneticPr fontId="19" type="noConversion"/>
  </si>
  <si>
    <t>沙茶烏龍麵</t>
    <phoneticPr fontId="19" type="noConversion"/>
  </si>
  <si>
    <t>炸雞翅</t>
    <phoneticPr fontId="19" type="noConversion"/>
  </si>
  <si>
    <t>生鮮雞翅</t>
    <phoneticPr fontId="19" type="noConversion"/>
  </si>
  <si>
    <t>味噌海帶湯</t>
    <phoneticPr fontId="19" type="noConversion"/>
  </si>
  <si>
    <t>胚芽飯</t>
    <phoneticPr fontId="19" type="noConversion"/>
  </si>
  <si>
    <t>胚芽米</t>
    <phoneticPr fontId="19" type="noConversion"/>
  </si>
  <si>
    <t>烤</t>
    <phoneticPr fontId="19" type="noConversion"/>
  </si>
  <si>
    <t>生鮮雞腿</t>
    <phoneticPr fontId="19" type="noConversion"/>
  </si>
  <si>
    <t>鳥蛋肉燥</t>
    <phoneticPr fontId="19" type="noConversion"/>
  </si>
  <si>
    <t>冬瓜排骨湯</t>
    <phoneticPr fontId="19" type="noConversion"/>
  </si>
  <si>
    <t>番茄炒蛋</t>
    <phoneticPr fontId="19" type="noConversion"/>
  </si>
  <si>
    <t>冷</t>
    <phoneticPr fontId="19" type="noConversion"/>
  </si>
  <si>
    <t>蘿蔔玉米湯</t>
    <phoneticPr fontId="19" type="noConversion"/>
  </si>
  <si>
    <t>燒烤雞翅</t>
    <phoneticPr fontId="19" type="noConversion"/>
  </si>
  <si>
    <t>蘿蔔糕</t>
    <phoneticPr fontId="19" type="noConversion"/>
  </si>
  <si>
    <t>麻油雞</t>
    <phoneticPr fontId="19" type="noConversion"/>
  </si>
  <si>
    <t>鐵板銀芽</t>
    <phoneticPr fontId="19" type="noConversion"/>
  </si>
  <si>
    <t>滷蛋</t>
    <phoneticPr fontId="19" type="noConversion"/>
  </si>
  <si>
    <t>刺瓜紅蘿湯</t>
    <phoneticPr fontId="19" type="noConversion"/>
  </si>
  <si>
    <t>廣式炒飯</t>
    <phoneticPr fontId="19" type="noConversion"/>
  </si>
  <si>
    <t>卡拉雞排</t>
    <phoneticPr fontId="19" type="noConversion"/>
  </si>
  <si>
    <t>紫米飯</t>
    <phoneticPr fontId="19" type="noConversion"/>
  </si>
  <si>
    <t>馬鈴薯燉肉</t>
    <phoneticPr fontId="19" type="noConversion"/>
  </si>
  <si>
    <t>洋蔥魩魚炒蛋</t>
    <phoneticPr fontId="19" type="noConversion"/>
  </si>
  <si>
    <t>肉圓</t>
    <phoneticPr fontId="19" type="noConversion"/>
  </si>
  <si>
    <t>加</t>
    <phoneticPr fontId="19" type="noConversion"/>
  </si>
  <si>
    <t>蘿蔔豆腐湯</t>
    <phoneticPr fontId="19" type="noConversion"/>
  </si>
  <si>
    <t>壽喜豬肉</t>
    <phoneticPr fontId="19" type="noConversion"/>
  </si>
  <si>
    <t>玉米雞蓉</t>
    <phoneticPr fontId="19" type="noConversion"/>
  </si>
  <si>
    <t>茄汁熱狗</t>
    <phoneticPr fontId="19" type="noConversion"/>
  </si>
  <si>
    <t>冬粉米血湯</t>
    <phoneticPr fontId="19" type="noConversion"/>
  </si>
  <si>
    <t>生鮮雞排</t>
  </si>
  <si>
    <t>饅頭</t>
    <phoneticPr fontId="19" type="noConversion"/>
  </si>
  <si>
    <t>冷</t>
    <phoneticPr fontId="19" type="noConversion"/>
  </si>
  <si>
    <t>番茄</t>
    <phoneticPr fontId="19" type="noConversion"/>
  </si>
  <si>
    <t>非基改豆腐</t>
    <phoneticPr fontId="19" type="noConversion"/>
  </si>
  <si>
    <t>豆</t>
    <phoneticPr fontId="19" type="noConversion"/>
  </si>
  <si>
    <t>蛋</t>
    <phoneticPr fontId="19" type="noConversion"/>
  </si>
  <si>
    <t>公仔麵</t>
    <phoneticPr fontId="19" type="noConversion"/>
  </si>
  <si>
    <t>豆芽菜</t>
    <phoneticPr fontId="19" type="noConversion"/>
  </si>
  <si>
    <t>生鮮絞肉</t>
    <phoneticPr fontId="19" type="noConversion"/>
  </si>
  <si>
    <t>菜脯</t>
    <phoneticPr fontId="19" type="noConversion"/>
  </si>
  <si>
    <t>醃</t>
    <phoneticPr fontId="19" type="noConversion"/>
  </si>
  <si>
    <t>煮</t>
    <phoneticPr fontId="19" type="noConversion"/>
  </si>
  <si>
    <t>冬瓜</t>
    <phoneticPr fontId="19" type="noConversion"/>
  </si>
  <si>
    <t>生鮮排骨</t>
    <phoneticPr fontId="19" type="noConversion"/>
  </si>
  <si>
    <t>大黃瓜</t>
    <phoneticPr fontId="19" type="noConversion"/>
  </si>
  <si>
    <t>海帶芽</t>
    <phoneticPr fontId="19" type="noConversion"/>
  </si>
  <si>
    <t>冬粉</t>
    <phoneticPr fontId="19" type="noConversion"/>
  </si>
  <si>
    <t>生鮮豬肉</t>
    <phoneticPr fontId="19" type="noConversion"/>
  </si>
  <si>
    <t>榨菜絲</t>
    <phoneticPr fontId="19" type="noConversion"/>
  </si>
  <si>
    <t>紫菜</t>
    <phoneticPr fontId="19" type="noConversion"/>
  </si>
  <si>
    <t>冬粉</t>
    <phoneticPr fontId="19" type="noConversion"/>
  </si>
  <si>
    <t>米血</t>
    <phoneticPr fontId="19" type="noConversion"/>
  </si>
  <si>
    <t>白蘿蔔</t>
    <phoneticPr fontId="19" type="noConversion"/>
  </si>
  <si>
    <t>紅蘿蔔</t>
    <phoneticPr fontId="19" type="noConversion"/>
  </si>
  <si>
    <t>非基改豆腐</t>
    <phoneticPr fontId="19" type="noConversion"/>
  </si>
  <si>
    <t>豆</t>
    <phoneticPr fontId="19" type="noConversion"/>
  </si>
  <si>
    <t>大黃瓜</t>
    <phoneticPr fontId="19" type="noConversion"/>
  </si>
  <si>
    <t>筍子</t>
    <phoneticPr fontId="19" type="noConversion"/>
  </si>
  <si>
    <t>白蘿蔔</t>
    <phoneticPr fontId="19" type="noConversion"/>
  </si>
  <si>
    <t>紅蘿蔔</t>
    <phoneticPr fontId="19" type="noConversion"/>
  </si>
  <si>
    <t>魷魚</t>
    <phoneticPr fontId="19" type="noConversion"/>
  </si>
  <si>
    <t>海</t>
    <phoneticPr fontId="19" type="noConversion"/>
  </si>
  <si>
    <t>碎花瓜</t>
  </si>
  <si>
    <t>醃</t>
  </si>
  <si>
    <t>麵條</t>
  </si>
  <si>
    <t>洋蔥</t>
  </si>
  <si>
    <t>洋薏仁</t>
    <phoneticPr fontId="19" type="noConversion"/>
  </si>
  <si>
    <t>花生</t>
    <phoneticPr fontId="19" type="noConversion"/>
  </si>
  <si>
    <t>高麗菜</t>
  </si>
  <si>
    <t>河粉</t>
  </si>
  <si>
    <t>豆芽菜</t>
  </si>
  <si>
    <t>豆芽菜</t>
    <phoneticPr fontId="19" type="noConversion"/>
  </si>
  <si>
    <t>高麗菜</t>
    <phoneticPr fontId="19" type="noConversion"/>
  </si>
  <si>
    <t>海</t>
  </si>
  <si>
    <t>海</t>
    <phoneticPr fontId="19" type="noConversion"/>
  </si>
  <si>
    <t>筍子</t>
  </si>
  <si>
    <t>金針菇</t>
  </si>
  <si>
    <t>生鮮雞肉</t>
  </si>
  <si>
    <t>生鮮雞肉</t>
    <phoneticPr fontId="19" type="noConversion"/>
  </si>
  <si>
    <t>冷</t>
    <phoneticPr fontId="19" type="noConversion"/>
  </si>
  <si>
    <t>白蘿蔔</t>
  </si>
  <si>
    <t>白蘿蔔</t>
    <phoneticPr fontId="19" type="noConversion"/>
  </si>
  <si>
    <t>紅蘿蔔</t>
    <phoneticPr fontId="19" type="noConversion"/>
  </si>
  <si>
    <t>非基改豆腐</t>
    <phoneticPr fontId="19" type="noConversion"/>
  </si>
  <si>
    <t>豆</t>
    <phoneticPr fontId="19" type="noConversion"/>
  </si>
  <si>
    <t>鳥蛋</t>
    <phoneticPr fontId="19" type="noConversion"/>
  </si>
  <si>
    <t>地瓜</t>
  </si>
  <si>
    <t>水餃</t>
    <phoneticPr fontId="19" type="noConversion"/>
  </si>
  <si>
    <t>米血</t>
    <phoneticPr fontId="19" type="noConversion"/>
  </si>
  <si>
    <t>九層塔</t>
    <phoneticPr fontId="19" type="noConversion"/>
  </si>
  <si>
    <t>魚排</t>
    <phoneticPr fontId="19" type="noConversion"/>
  </si>
  <si>
    <t>非基改豆干</t>
    <phoneticPr fontId="19" type="noConversion"/>
  </si>
  <si>
    <t>海帶</t>
    <phoneticPr fontId="19" type="noConversion"/>
  </si>
  <si>
    <t>酸菜絲</t>
    <phoneticPr fontId="19" type="noConversion"/>
  </si>
  <si>
    <t>醃</t>
    <phoneticPr fontId="19" type="noConversion"/>
  </si>
  <si>
    <t>螺絲麵</t>
  </si>
  <si>
    <t>起司</t>
  </si>
  <si>
    <t>生鮮翅腿</t>
    <phoneticPr fontId="19" type="noConversion"/>
  </si>
  <si>
    <t>鳥蛋</t>
    <phoneticPr fontId="19" type="noConversion"/>
  </si>
  <si>
    <t>生鮮豬肉</t>
    <phoneticPr fontId="19" type="noConversion"/>
  </si>
  <si>
    <t>生鮮雞翅</t>
    <phoneticPr fontId="19" type="noConversion"/>
  </si>
  <si>
    <t>大白菜</t>
  </si>
  <si>
    <t>泡菜</t>
  </si>
  <si>
    <t>非基改凍豆腐</t>
  </si>
  <si>
    <t>蘿蔔糕</t>
    <phoneticPr fontId="19" type="noConversion"/>
  </si>
  <si>
    <t>杏鮑菇</t>
  </si>
  <si>
    <t>水煮蛋</t>
    <phoneticPr fontId="19" type="noConversion"/>
  </si>
  <si>
    <t>紫米</t>
    <phoneticPr fontId="19" type="noConversion"/>
  </si>
  <si>
    <t>魩仔魚</t>
  </si>
  <si>
    <t>烤</t>
    <phoneticPr fontId="19" type="noConversion"/>
  </si>
  <si>
    <t>茄汁熱狗</t>
    <phoneticPr fontId="19" type="noConversion"/>
  </si>
  <si>
    <t>白米</t>
    <phoneticPr fontId="19" type="noConversion"/>
  </si>
  <si>
    <t>香菇</t>
    <phoneticPr fontId="19" type="noConversion"/>
  </si>
  <si>
    <t>深色蔬菜</t>
    <phoneticPr fontId="19" type="noConversion"/>
  </si>
  <si>
    <t>淺色蔬菜</t>
    <phoneticPr fontId="19" type="noConversion"/>
  </si>
  <si>
    <t>淺色蔬菜</t>
    <phoneticPr fontId="19" type="noConversion"/>
  </si>
  <si>
    <t>冷</t>
    <phoneticPr fontId="19" type="noConversion"/>
  </si>
  <si>
    <t>魷魚三鮮(海)</t>
    <phoneticPr fontId="19" type="noConversion"/>
  </si>
  <si>
    <t>咖哩燴肉</t>
    <phoneticPr fontId="19" type="noConversion"/>
  </si>
  <si>
    <t>筍香鮮味</t>
    <phoneticPr fontId="19" type="noConversion"/>
  </si>
  <si>
    <t>沙嗲三寶</t>
    <phoneticPr fontId="19" type="noConversion"/>
  </si>
  <si>
    <t>魷魚三鮮</t>
    <phoneticPr fontId="19" type="noConversion"/>
  </si>
  <si>
    <t>咖哩燴肉</t>
    <phoneticPr fontId="19" type="noConversion"/>
  </si>
  <si>
    <t>筍香鮮味</t>
    <phoneticPr fontId="19" type="noConversion"/>
  </si>
  <si>
    <t>梅干扣肉(醃)</t>
    <phoneticPr fontId="19" type="noConversion"/>
  </si>
  <si>
    <t>梅干扣肉</t>
    <phoneticPr fontId="19" type="noConversion"/>
  </si>
  <si>
    <t>梅干菜</t>
    <phoneticPr fontId="19" type="noConversion"/>
  </si>
  <si>
    <t>醃</t>
    <phoneticPr fontId="19" type="noConversion"/>
  </si>
  <si>
    <t>醃</t>
    <phoneticPr fontId="19" type="noConversion"/>
  </si>
  <si>
    <t>沙嗲三寶</t>
    <phoneticPr fontId="19" type="noConversion"/>
  </si>
  <si>
    <t>非基改豆干</t>
    <phoneticPr fontId="19" type="noConversion"/>
  </si>
  <si>
    <t>紅蘿蔔</t>
    <phoneticPr fontId="19" type="noConversion"/>
  </si>
  <si>
    <t>海帶</t>
    <phoneticPr fontId="19" type="noConversion"/>
  </si>
  <si>
    <t>豆</t>
    <phoneticPr fontId="19" type="noConversion"/>
  </si>
  <si>
    <t>韓式泡菜鍋</t>
    <phoneticPr fontId="19" type="noConversion"/>
  </si>
  <si>
    <t>彰泰國中-金大立廠商菜單</t>
    <phoneticPr fontId="19" type="noConversion"/>
  </si>
  <si>
    <t xml:space="preserve">鮮肉大蒸餃(冷) </t>
    <phoneticPr fontId="19" type="noConversion"/>
  </si>
  <si>
    <t>奶香烤饅頭(冷)</t>
    <phoneticPr fontId="19" type="noConversion"/>
  </si>
  <si>
    <t>餡餅(加)</t>
    <phoneticPr fontId="19" type="noConversion"/>
  </si>
  <si>
    <t>烤饅頭(冷)</t>
    <phoneticPr fontId="19" type="noConversion"/>
  </si>
  <si>
    <t>黃金雞排(炸)</t>
    <phoneticPr fontId="19" type="noConversion"/>
  </si>
  <si>
    <t>雞塊(炸)(加)</t>
    <phoneticPr fontId="19" type="noConversion"/>
  </si>
  <si>
    <t>烤洋芋</t>
    <phoneticPr fontId="19" type="noConversion"/>
  </si>
  <si>
    <t>豆芽撈麵</t>
    <phoneticPr fontId="19" type="noConversion"/>
  </si>
  <si>
    <t>地瓜球(加)</t>
    <phoneticPr fontId="19" type="noConversion"/>
  </si>
  <si>
    <t>椰香芋頭西米露</t>
    <phoneticPr fontId="19" type="noConversion"/>
  </si>
  <si>
    <t>綠豆湯</t>
    <phoneticPr fontId="19" type="noConversion"/>
  </si>
  <si>
    <t>韓式泡菜鍋(醃)(豆)</t>
    <phoneticPr fontId="19" type="noConversion"/>
  </si>
  <si>
    <t>雞塊</t>
    <phoneticPr fontId="19" type="noConversion"/>
  </si>
  <si>
    <t>雞塊</t>
    <phoneticPr fontId="19" type="noConversion"/>
  </si>
  <si>
    <t>炸</t>
    <phoneticPr fontId="19" type="noConversion"/>
  </si>
  <si>
    <t>加</t>
    <phoneticPr fontId="19" type="noConversion"/>
  </si>
  <si>
    <t>椰香芋頭西米露</t>
    <phoneticPr fontId="19" type="noConversion"/>
  </si>
  <si>
    <t>芋頭</t>
    <phoneticPr fontId="19" type="noConversion"/>
  </si>
  <si>
    <t>西谷米</t>
    <phoneticPr fontId="19" type="noConversion"/>
  </si>
  <si>
    <t>餡餅</t>
    <phoneticPr fontId="19" type="noConversion"/>
  </si>
  <si>
    <t>加</t>
    <phoneticPr fontId="19" type="noConversion"/>
  </si>
  <si>
    <t>蒸</t>
    <phoneticPr fontId="19" type="noConversion"/>
  </si>
  <si>
    <t>綠豆湯</t>
    <phoneticPr fontId="19" type="noConversion"/>
  </si>
  <si>
    <t>綠豆</t>
    <phoneticPr fontId="19" type="noConversion"/>
  </si>
  <si>
    <t>鮮肉大蒸餃</t>
    <phoneticPr fontId="19" type="noConversion"/>
  </si>
  <si>
    <t>蒸餃</t>
    <phoneticPr fontId="19" type="noConversion"/>
  </si>
  <si>
    <t>冷</t>
    <phoneticPr fontId="19" type="noConversion"/>
  </si>
  <si>
    <t>豆芽撈麵</t>
    <phoneticPr fontId="19" type="noConversion"/>
  </si>
  <si>
    <t>豆芽菜</t>
    <phoneticPr fontId="19" type="noConversion"/>
  </si>
  <si>
    <t>生鮮豬肉</t>
    <phoneticPr fontId="19" type="noConversion"/>
  </si>
  <si>
    <t>紅蘿蔔</t>
    <phoneticPr fontId="19" type="noConversion"/>
  </si>
  <si>
    <t>麵條</t>
    <phoneticPr fontId="19" type="noConversion"/>
  </si>
  <si>
    <t>地瓜球</t>
    <phoneticPr fontId="19" type="noConversion"/>
  </si>
  <si>
    <t>烤</t>
    <phoneticPr fontId="19" type="noConversion"/>
  </si>
  <si>
    <t>奶香烤饅頭</t>
    <phoneticPr fontId="19" type="noConversion"/>
  </si>
  <si>
    <t>饅頭</t>
    <phoneticPr fontId="19" type="noConversion"/>
  </si>
  <si>
    <t>第一週菜單明細(彰泰國中-金大立廠商)</t>
    <phoneticPr fontId="19" type="noConversion"/>
  </si>
  <si>
    <t>第二週菜單明細(彰泰國中-金大立廠商)</t>
    <phoneticPr fontId="19" type="noConversion"/>
  </si>
  <si>
    <t>第三週菜單明細(彰泰國中-金大立廠商)</t>
    <phoneticPr fontId="19" type="noConversion"/>
  </si>
  <si>
    <t>第四週菜單明細(彰泰國中-金大立廠商)</t>
    <phoneticPr fontId="19" type="noConversion"/>
  </si>
  <si>
    <t>第五週菜單明細(彰泰國中-金大立廠商)</t>
    <phoneticPr fontId="19" type="noConversion"/>
  </si>
  <si>
    <t>烤洋芋</t>
    <phoneticPr fontId="19" type="noConversion"/>
  </si>
  <si>
    <t>馬鈴薯</t>
    <phoneticPr fontId="19" type="noConversion"/>
  </si>
  <si>
    <t>10月1日(四)</t>
    <phoneticPr fontId="19" type="noConversion"/>
  </si>
  <si>
    <t>10月2日(五)</t>
    <phoneticPr fontId="19" type="noConversion"/>
  </si>
  <si>
    <t>10月5日(一)</t>
    <phoneticPr fontId="19" type="noConversion"/>
  </si>
  <si>
    <t>10月6日(二)</t>
    <phoneticPr fontId="19" type="noConversion"/>
  </si>
  <si>
    <t>10月7日(三)</t>
    <phoneticPr fontId="19" type="noConversion"/>
  </si>
  <si>
    <t>10月8日(四)</t>
    <phoneticPr fontId="19" type="noConversion"/>
  </si>
  <si>
    <t>10月9日(五)</t>
    <phoneticPr fontId="19" type="noConversion"/>
  </si>
  <si>
    <t>糙米飯</t>
    <phoneticPr fontId="19" type="noConversion"/>
  </si>
  <si>
    <t>鐵板麵</t>
    <phoneticPr fontId="19" type="noConversion"/>
  </si>
  <si>
    <t>紫米飯</t>
    <phoneticPr fontId="19" type="noConversion"/>
  </si>
  <si>
    <t xml:space="preserve"> 黃金雞排</t>
    <phoneticPr fontId="19" type="noConversion"/>
  </si>
  <si>
    <t>茶香滷肉</t>
    <phoneticPr fontId="19" type="noConversion"/>
  </si>
  <si>
    <t>照燒豬排</t>
    <phoneticPr fontId="19" type="noConversion"/>
  </si>
  <si>
    <t>烤雞腿</t>
    <phoneticPr fontId="19" type="noConversion"/>
  </si>
  <si>
    <t xml:space="preserve"> 麻婆豆腐</t>
    <phoneticPr fontId="19" type="noConversion"/>
  </si>
  <si>
    <t>茶碗蒸</t>
    <phoneticPr fontId="19" type="noConversion"/>
  </si>
  <si>
    <t>烤饅頭</t>
    <phoneticPr fontId="19" type="noConversion"/>
  </si>
  <si>
    <t xml:space="preserve">  瓜仔肉燥</t>
    <phoneticPr fontId="19" type="noConversion"/>
  </si>
  <si>
    <r>
      <rPr>
        <sz val="18"/>
        <color rgb="FF00B050"/>
        <rFont val="華康少女文字W7"/>
        <family val="3"/>
        <charset val="136"/>
      </rPr>
      <t>小黃瓜</t>
    </r>
    <r>
      <rPr>
        <sz val="18"/>
        <rFont val="華康少女文字W7"/>
        <family val="3"/>
        <charset val="136"/>
      </rPr>
      <t>甜不辣</t>
    </r>
    <phoneticPr fontId="19" type="noConversion"/>
  </si>
  <si>
    <t>魷魚三鮮</t>
    <phoneticPr fontId="19" type="noConversion"/>
  </si>
  <si>
    <t>港式公仔麵</t>
    <phoneticPr fontId="19" type="noConversion"/>
  </si>
  <si>
    <t xml:space="preserve"> 淺色蔬菜</t>
    <phoneticPr fontId="19" type="noConversion"/>
  </si>
  <si>
    <t>深色蔬菜</t>
    <phoneticPr fontId="19" type="noConversion"/>
  </si>
  <si>
    <t>淺色蔬菜</t>
    <phoneticPr fontId="19" type="noConversion"/>
  </si>
  <si>
    <t>筍子排骨湯</t>
    <phoneticPr fontId="19" type="noConversion"/>
  </si>
  <si>
    <t>紫菜豆腐湯</t>
    <phoneticPr fontId="19" type="noConversion"/>
  </si>
  <si>
    <t>蘿蔔芹菜湯</t>
    <phoneticPr fontId="19" type="noConversion"/>
  </si>
  <si>
    <t>熱量</t>
  </si>
  <si>
    <t>脂肪</t>
  </si>
  <si>
    <t>醣類</t>
  </si>
  <si>
    <t>蛋白質</t>
  </si>
  <si>
    <t>10月12日(一)</t>
    <phoneticPr fontId="19" type="noConversion"/>
  </si>
  <si>
    <t>10月13日(二)</t>
    <phoneticPr fontId="19" type="noConversion"/>
  </si>
  <si>
    <t>10月14日(三)</t>
    <phoneticPr fontId="19" type="noConversion"/>
  </si>
  <si>
    <t>10月15日(四)</t>
    <phoneticPr fontId="19" type="noConversion"/>
  </si>
  <si>
    <t>10月16日(五)</t>
    <phoneticPr fontId="19" type="noConversion"/>
  </si>
  <si>
    <t xml:space="preserve"> 洋薏仁飯</t>
    <phoneticPr fontId="19" type="noConversion"/>
  </si>
  <si>
    <t>中式炒麵</t>
    <phoneticPr fontId="19" type="noConversion"/>
  </si>
  <si>
    <t>地瓜飯</t>
    <phoneticPr fontId="19" type="noConversion"/>
  </si>
  <si>
    <r>
      <t>花生肉</t>
    </r>
    <r>
      <rPr>
        <b/>
        <sz val="18"/>
        <rFont val="華康少女文字W7"/>
        <family val="3"/>
        <charset val="136"/>
      </rPr>
      <t>腩</t>
    </r>
    <phoneticPr fontId="19" type="noConversion"/>
  </si>
  <si>
    <t>蔥爆鹹豬肉</t>
    <phoneticPr fontId="19" type="noConversion"/>
  </si>
  <si>
    <t>炸雞腿</t>
    <phoneticPr fontId="19" type="noConversion"/>
  </si>
  <si>
    <t>三杯雞</t>
    <phoneticPr fontId="19" type="noConversion"/>
  </si>
  <si>
    <t>星洲炒寬粉</t>
    <phoneticPr fontId="19" type="noConversion"/>
  </si>
  <si>
    <t>咖哩燴肉</t>
    <phoneticPr fontId="19" type="noConversion"/>
  </si>
  <si>
    <t>家常豆腐</t>
    <phoneticPr fontId="19" type="noConversion"/>
  </si>
  <si>
    <t>菜脯炒蛋</t>
    <phoneticPr fontId="19" type="noConversion"/>
  </si>
  <si>
    <t>柳葉魚</t>
    <phoneticPr fontId="19" type="noConversion"/>
  </si>
  <si>
    <t>茶葉蛋</t>
    <phoneticPr fontId="19" type="noConversion"/>
  </si>
  <si>
    <t>鳥蛋關東煮</t>
    <phoneticPr fontId="19" type="noConversion"/>
  </si>
  <si>
    <t>味噌豆腐湯</t>
    <phoneticPr fontId="19" type="noConversion"/>
  </si>
  <si>
    <t>玉米排骨湯</t>
    <phoneticPr fontId="19" type="noConversion"/>
  </si>
  <si>
    <t>馬鈴薯濃湯</t>
    <phoneticPr fontId="19" type="noConversion"/>
  </si>
  <si>
    <t>榨菜肉絲湯</t>
    <phoneticPr fontId="19" type="noConversion"/>
  </si>
  <si>
    <t>829..5</t>
    <phoneticPr fontId="19" type="noConversion"/>
  </si>
  <si>
    <t>10月19日(一)</t>
    <phoneticPr fontId="19" type="noConversion"/>
  </si>
  <si>
    <t>10月20日(二)</t>
    <phoneticPr fontId="19" type="noConversion"/>
  </si>
  <si>
    <t>10月21日(三)</t>
    <phoneticPr fontId="19" type="noConversion"/>
  </si>
  <si>
    <t>10月22日(四)</t>
    <phoneticPr fontId="19" type="noConversion"/>
  </si>
  <si>
    <t>10月23日(五)</t>
    <phoneticPr fontId="19" type="noConversion"/>
  </si>
  <si>
    <t>五穀飯</t>
    <phoneticPr fontId="19" type="noConversion"/>
  </si>
  <si>
    <t>沙茶烏龍麵</t>
    <phoneticPr fontId="19" type="noConversion"/>
  </si>
  <si>
    <t>胚芽飯</t>
    <phoneticPr fontId="19" type="noConversion"/>
  </si>
  <si>
    <t xml:space="preserve">  白飯</t>
    <phoneticPr fontId="19" type="noConversion"/>
  </si>
  <si>
    <t>香酥魚排</t>
    <phoneticPr fontId="19" type="noConversion"/>
  </si>
  <si>
    <r>
      <t>鴨肉</t>
    </r>
    <r>
      <rPr>
        <b/>
        <sz val="18"/>
        <rFont val="華康少女文字W7"/>
        <family val="3"/>
        <charset val="136"/>
      </rPr>
      <t>煲</t>
    </r>
    <phoneticPr fontId="19" type="noConversion"/>
  </si>
  <si>
    <t>炸雞翅</t>
    <phoneticPr fontId="19" type="noConversion"/>
  </si>
  <si>
    <t>梅干扣肉</t>
    <phoneticPr fontId="19" type="noConversion"/>
  </si>
  <si>
    <t>酸菜滷味</t>
    <phoneticPr fontId="19" type="noConversion"/>
  </si>
  <si>
    <t>鮮肉大蒸餃</t>
    <phoneticPr fontId="19" type="noConversion"/>
  </si>
  <si>
    <t>鳥蛋肉燥</t>
    <phoneticPr fontId="19" type="noConversion"/>
  </si>
  <si>
    <t>番茄炒蛋</t>
    <phoneticPr fontId="19" type="noConversion"/>
  </si>
  <si>
    <t>日式蒸蛋</t>
    <phoneticPr fontId="19" type="noConversion"/>
  </si>
  <si>
    <t>檸檬翅腿</t>
    <phoneticPr fontId="19" type="noConversion"/>
  </si>
  <si>
    <t>筍香鮮味</t>
    <phoneticPr fontId="19" type="noConversion"/>
  </si>
  <si>
    <t>刺瓜排骨湯</t>
    <phoneticPr fontId="19" type="noConversion"/>
  </si>
  <si>
    <t>味噌海帶湯</t>
    <phoneticPr fontId="19" type="noConversion"/>
  </si>
  <si>
    <t>冬瓜排骨湯</t>
    <phoneticPr fontId="19" type="noConversion"/>
  </si>
  <si>
    <t>蘿蔔玉米湯</t>
    <phoneticPr fontId="19" type="noConversion"/>
  </si>
  <si>
    <t>10月26日(一)</t>
    <phoneticPr fontId="19" type="noConversion"/>
  </si>
  <si>
    <t>10月27日(二)</t>
    <phoneticPr fontId="19" type="noConversion"/>
  </si>
  <si>
    <t>10月28日(三)</t>
    <phoneticPr fontId="19" type="noConversion"/>
  </si>
  <si>
    <t>10月29日(四)</t>
    <phoneticPr fontId="19" type="noConversion"/>
  </si>
  <si>
    <t>10月30日(五)</t>
    <phoneticPr fontId="19" type="noConversion"/>
  </si>
  <si>
    <t>廣式炒飯</t>
    <phoneticPr fontId="19" type="noConversion"/>
  </si>
  <si>
    <t>白飯</t>
    <phoneticPr fontId="19" type="noConversion"/>
  </si>
  <si>
    <t>燒烤雞翅</t>
    <phoneticPr fontId="19" type="noConversion"/>
  </si>
  <si>
    <t>麻油雞</t>
    <phoneticPr fontId="19" type="noConversion"/>
  </si>
  <si>
    <t>卡拉雞排</t>
    <phoneticPr fontId="19" type="noConversion"/>
  </si>
  <si>
    <t>馬鈴薯燉肉</t>
    <phoneticPr fontId="19" type="noConversion"/>
  </si>
  <si>
    <t>壽喜豬肉</t>
    <phoneticPr fontId="19" type="noConversion"/>
  </si>
  <si>
    <r>
      <t>沙</t>
    </r>
    <r>
      <rPr>
        <b/>
        <sz val="18"/>
        <rFont val="華康少女文字W7"/>
        <family val="3"/>
        <charset val="136"/>
      </rPr>
      <t>嗲</t>
    </r>
    <r>
      <rPr>
        <sz val="18"/>
        <rFont val="華康少女文字W7"/>
        <family val="3"/>
        <charset val="136"/>
      </rPr>
      <t>三寶</t>
    </r>
    <phoneticPr fontId="19" type="noConversion"/>
  </si>
  <si>
    <t>鐵板銀芽</t>
    <phoneticPr fontId="19" type="noConversion"/>
  </si>
  <si>
    <t>玉米雞蓉</t>
    <phoneticPr fontId="19" type="noConversion"/>
  </si>
  <si>
    <t>滷蛋</t>
    <phoneticPr fontId="19" type="noConversion"/>
  </si>
  <si>
    <t>韓式泡菜鍋</t>
    <phoneticPr fontId="19" type="noConversion"/>
  </si>
  <si>
    <t>茄汁熱狗</t>
    <phoneticPr fontId="19" type="noConversion"/>
  </si>
  <si>
    <t>淺色蔬菜</t>
  </si>
  <si>
    <t>刺瓜紅蘿湯</t>
    <phoneticPr fontId="19" type="noConversion"/>
  </si>
  <si>
    <t>蘿蔔豆腐湯</t>
    <phoneticPr fontId="19" type="noConversion"/>
  </si>
  <si>
    <t>冬粉米血湯</t>
    <phoneticPr fontId="19" type="noConversion"/>
  </si>
  <si>
    <t>營養師：王麗婷.許莉屏</t>
    <phoneticPr fontId="19" type="noConversion"/>
  </si>
  <si>
    <t xml:space="preserve">      食品技師：雲文貞</t>
    <phoneticPr fontId="19" type="noConversion"/>
  </si>
  <si>
    <t xml:space="preserve">    供應學校：彰泰國中</t>
    <phoneticPr fontId="19" type="noConversion"/>
  </si>
  <si>
    <t>雞塊</t>
    <phoneticPr fontId="19" type="noConversion"/>
  </si>
  <si>
    <t>芋頭西米露</t>
    <phoneticPr fontId="19" type="noConversion"/>
  </si>
  <si>
    <t>糖醋雞丁</t>
    <phoneticPr fontId="19" type="noConversion"/>
  </si>
  <si>
    <t>餡餅</t>
    <phoneticPr fontId="19" type="noConversion"/>
  </si>
  <si>
    <t>海芽洋蔥湯</t>
    <phoneticPr fontId="19" type="noConversion"/>
  </si>
  <si>
    <t>水餃</t>
    <phoneticPr fontId="19" type="noConversion"/>
  </si>
  <si>
    <t>烤洋芋</t>
    <phoneticPr fontId="19" type="noConversion"/>
  </si>
  <si>
    <t>綠豆湯</t>
    <phoneticPr fontId="19" type="noConversion"/>
  </si>
  <si>
    <t>豆芽撈麵</t>
    <phoneticPr fontId="19" type="noConversion"/>
  </si>
  <si>
    <t>地瓜球</t>
    <phoneticPr fontId="19" type="noConversion"/>
  </si>
  <si>
    <t>蘿蔔糕</t>
    <phoneticPr fontId="19" type="noConversion"/>
  </si>
  <si>
    <t>奶香烤饅頭</t>
    <phoneticPr fontId="19" type="noConversion"/>
  </si>
  <si>
    <t>冬瓜排骨湯</t>
    <phoneticPr fontId="19" type="noConversion"/>
  </si>
  <si>
    <t>肉圓</t>
    <phoneticPr fontId="19" type="noConversion"/>
  </si>
  <si>
    <r>
      <t>洋蔥</t>
    </r>
    <r>
      <rPr>
        <b/>
        <sz val="14"/>
        <rFont val="華康少女文字W7"/>
        <family val="3"/>
        <charset val="136"/>
      </rPr>
      <t>魩</t>
    </r>
    <r>
      <rPr>
        <sz val="14"/>
        <rFont val="華康少女文字W7"/>
        <family val="3"/>
        <charset val="136"/>
      </rPr>
      <t>魚炒蛋</t>
    </r>
    <phoneticPr fontId="19" type="noConversion"/>
  </si>
  <si>
    <r>
      <rPr>
        <b/>
        <sz val="18"/>
        <color rgb="FF00B0F0"/>
        <rFont val="華康少女文字W7"/>
        <family val="3"/>
        <charset val="136"/>
      </rPr>
      <t>焗</t>
    </r>
    <r>
      <rPr>
        <sz val="18"/>
        <color rgb="FF00B0F0"/>
        <rFont val="華康少女文字W7"/>
        <family val="3"/>
        <charset val="136"/>
      </rPr>
      <t>烤通心麵</t>
    </r>
    <phoneticPr fontId="19" type="noConversion"/>
  </si>
  <si>
    <t>烤雞腿</t>
    <phoneticPr fontId="19" type="noConversion"/>
  </si>
  <si>
    <t>炒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</si>
</sst>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63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新細明體"/>
      <family val="3"/>
      <charset val="136"/>
    </font>
    <font>
      <sz val="18"/>
      <name val="新細明體"/>
      <family val="1"/>
      <charset val="136"/>
    </font>
    <font>
      <b/>
      <sz val="28"/>
      <name val="新細明體"/>
      <family val="1"/>
      <charset val="136"/>
      <scheme val="major"/>
    </font>
    <font>
      <b/>
      <sz val="26"/>
      <name val="新細明體"/>
      <family val="1"/>
      <charset val="136"/>
      <scheme val="major"/>
    </font>
    <font>
      <b/>
      <sz val="26"/>
      <name val="新細明體"/>
      <family val="1"/>
      <charset val="136"/>
    </font>
    <font>
      <sz val="16"/>
      <name val="華康少女文字W7"/>
      <family val="3"/>
      <charset val="136"/>
    </font>
    <font>
      <sz val="14"/>
      <name val="新細明體"/>
      <family val="1"/>
      <charset val="136"/>
    </font>
    <font>
      <sz val="18"/>
      <color theme="8"/>
      <name val="華康少女文字W7"/>
      <family val="3"/>
      <charset val="136"/>
    </font>
    <font>
      <sz val="18"/>
      <name val="華康少女文字W7"/>
      <family val="3"/>
      <charset val="136"/>
    </font>
    <font>
      <sz val="18"/>
      <color theme="5" tint="0.39997558519241921"/>
      <name val="華康少女文字W7"/>
      <family val="3"/>
      <charset val="136"/>
    </font>
    <font>
      <sz val="18"/>
      <color rgb="FFFF0000"/>
      <name val="華康少女文字W7"/>
      <family val="3"/>
      <charset val="136"/>
    </font>
    <font>
      <sz val="18"/>
      <color rgb="FF7030A0"/>
      <name val="華康少女文字W7"/>
      <family val="3"/>
      <charset val="136"/>
    </font>
    <font>
      <sz val="18"/>
      <color rgb="FFFFC000"/>
      <name val="華康少女文字W7"/>
      <family val="3"/>
      <charset val="136"/>
    </font>
    <font>
      <sz val="18"/>
      <color rgb="FFC00000"/>
      <name val="華康少女文字W7"/>
      <family val="3"/>
      <charset val="136"/>
    </font>
    <font>
      <sz val="18"/>
      <color rgb="FF002060"/>
      <name val="華康少女文字W7"/>
      <family val="3"/>
      <charset val="136"/>
    </font>
    <font>
      <sz val="18"/>
      <color rgb="FF00B050"/>
      <name val="華康少女文字W7"/>
      <family val="3"/>
      <charset val="136"/>
    </font>
    <font>
      <sz val="18"/>
      <color rgb="FF0070C0"/>
      <name val="華康少女文字W7"/>
      <family val="3"/>
      <charset val="136"/>
    </font>
    <font>
      <sz val="12"/>
      <name val="華康少女文字W7"/>
      <family val="3"/>
      <charset val="136"/>
    </font>
    <font>
      <sz val="18"/>
      <color theme="0" tint="-0.499984740745262"/>
      <name val="華康少女文字W7"/>
      <family val="3"/>
      <charset val="136"/>
    </font>
    <font>
      <b/>
      <sz val="18"/>
      <color theme="6" tint="-0.249977111117893"/>
      <name val="華康少女文字W7"/>
      <family val="3"/>
      <charset val="136"/>
    </font>
    <font>
      <sz val="18"/>
      <color rgb="FFFF6600"/>
      <name val="華康少女文字W7"/>
      <family val="3"/>
      <charset val="136"/>
    </font>
    <font>
      <b/>
      <sz val="18"/>
      <name val="華康少女文字W7"/>
      <family val="3"/>
      <charset val="136"/>
    </font>
    <font>
      <sz val="18"/>
      <color rgb="FF0000FF"/>
      <name val="華康少女文字W7"/>
      <family val="3"/>
      <charset val="136"/>
    </font>
    <font>
      <b/>
      <sz val="18"/>
      <color rgb="FFFF6600"/>
      <name val="華康少女文字W7"/>
      <family val="3"/>
      <charset val="136"/>
    </font>
    <font>
      <sz val="18"/>
      <color theme="1"/>
      <name val="華康少女文字W7"/>
      <family val="3"/>
      <charset val="136"/>
    </font>
    <font>
      <sz val="18"/>
      <color theme="5" tint="-0.249977111117893"/>
      <name val="華康少女文字W7"/>
      <family val="3"/>
      <charset val="136"/>
    </font>
    <font>
      <sz val="18"/>
      <color rgb="FF3366FF"/>
      <name val="華康少女文字W7"/>
      <family val="3"/>
      <charset val="136"/>
    </font>
    <font>
      <sz val="18"/>
      <color theme="2" tint="-0.749992370372631"/>
      <name val="華康少女文字W7"/>
      <family val="3"/>
      <charset val="136"/>
    </font>
    <font>
      <sz val="18"/>
      <color theme="6" tint="-0.249977111117893"/>
      <name val="華康少女文字W7"/>
      <family val="3"/>
      <charset val="136"/>
    </font>
    <font>
      <sz val="16"/>
      <color rgb="FFC00000"/>
      <name val="華康少女文字W7"/>
      <family val="3"/>
      <charset val="136"/>
    </font>
    <font>
      <sz val="16"/>
      <color theme="9" tint="-0.249977111117893"/>
      <name val="華康少女文字W7"/>
      <family val="3"/>
      <charset val="136"/>
    </font>
    <font>
      <sz val="18"/>
      <color rgb="FF92D050"/>
      <name val="華康少女文字W7"/>
      <family val="3"/>
      <charset val="136"/>
    </font>
    <font>
      <sz val="18"/>
      <color rgb="FF00B0F0"/>
      <name val="華康少女文字W7"/>
      <family val="3"/>
      <charset val="136"/>
    </font>
    <font>
      <sz val="18"/>
      <color rgb="FFFF66FF"/>
      <name val="華康少女文字W7"/>
      <family val="3"/>
      <charset val="136"/>
    </font>
    <font>
      <sz val="18"/>
      <color rgb="FFFF0D9D"/>
      <name val="華康少女文字W7"/>
      <family val="3"/>
      <charset val="136"/>
    </font>
    <font>
      <sz val="16"/>
      <color rgb="FFFF0000"/>
      <name val="華康少女文字W7"/>
      <family val="3"/>
      <charset val="136"/>
    </font>
    <font>
      <sz val="14"/>
      <name val="華康少女文字W7"/>
      <family val="3"/>
      <charset val="136"/>
    </font>
    <font>
      <b/>
      <sz val="14"/>
      <name val="華康少女文字W7"/>
      <family val="3"/>
      <charset val="136"/>
    </font>
    <font>
      <b/>
      <sz val="18"/>
      <color rgb="FF00B0F0"/>
      <name val="華康少女文字W7"/>
      <family val="3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  <fill>
      <patternFill patternType="solid">
        <fgColor theme="0"/>
        <bgColor indexed="29"/>
      </patternFill>
    </fill>
    <fill>
      <patternFill patternType="solid">
        <fgColor rgb="FFFFFF99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64"/>
      </top>
      <bottom/>
      <diagonal/>
    </border>
    <border>
      <left/>
      <right style="thin">
        <color indexed="59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99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vertical="center" textRotation="180" shrinkToFit="1"/>
    </xf>
    <xf numFmtId="0" fontId="21" fillId="24" borderId="64" xfId="0" applyFont="1" applyFill="1" applyBorder="1" applyAlignment="1">
      <alignment vertical="center" textRotation="180" shrinkToFit="1"/>
    </xf>
    <xf numFmtId="0" fontId="21" fillId="24" borderId="65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6" xfId="0" applyFont="1" applyFill="1" applyBorder="1">
      <alignment vertical="center"/>
    </xf>
    <xf numFmtId="0" fontId="21" fillId="24" borderId="67" xfId="0" applyFont="1" applyFill="1" applyBorder="1" applyAlignment="1">
      <alignment horizontal="center" vertical="center" shrinkToFit="1"/>
    </xf>
    <xf numFmtId="0" fontId="21" fillId="24" borderId="68" xfId="0" applyFont="1" applyFill="1" applyBorder="1" applyAlignment="1">
      <alignment horizontal="right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left" vertical="center" shrinkToFit="1"/>
    </xf>
    <xf numFmtId="0" fontId="3" fillId="25" borderId="29" xfId="19" applyFont="1" applyFill="1" applyBorder="1" applyAlignment="1">
      <alignment vertical="center"/>
    </xf>
    <xf numFmtId="0" fontId="3" fillId="25" borderId="0" xfId="19" applyFont="1" applyFill="1" applyBorder="1"/>
    <xf numFmtId="0" fontId="3" fillId="25" borderId="47" xfId="19" applyFont="1" applyFill="1" applyBorder="1"/>
    <xf numFmtId="0" fontId="3" fillId="25" borderId="29" xfId="19" applyFont="1" applyFill="1" applyBorder="1"/>
    <xf numFmtId="0" fontId="3" fillId="25" borderId="29" xfId="0" applyNumberFormat="1" applyFont="1" applyFill="1" applyBorder="1" applyAlignment="1">
      <alignment horizontal="center" vertical="center" shrinkToFit="1"/>
    </xf>
    <xf numFmtId="0" fontId="3" fillId="25" borderId="0" xfId="0" applyNumberFormat="1" applyFont="1" applyFill="1" applyBorder="1" applyAlignment="1">
      <alignment horizontal="center" vertical="center" shrinkToFit="1"/>
    </xf>
    <xf numFmtId="0" fontId="3" fillId="25" borderId="47" xfId="0" applyNumberFormat="1" applyFont="1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center" vertical="center" shrinkToFit="1"/>
    </xf>
    <xf numFmtId="0" fontId="0" fillId="25" borderId="13" xfId="0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left" vertical="center" shrinkToFit="1"/>
    </xf>
    <xf numFmtId="0" fontId="0" fillId="24" borderId="45" xfId="0" applyFill="1" applyBorder="1" applyAlignment="1">
      <alignment horizontal="left" vertical="center" shrinkToFit="1"/>
    </xf>
    <xf numFmtId="0" fontId="0" fillId="25" borderId="45" xfId="0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left" vertical="center" shrinkToFit="1"/>
    </xf>
    <xf numFmtId="0" fontId="3" fillId="25" borderId="0" xfId="19" applyFont="1" applyFill="1"/>
    <xf numFmtId="0" fontId="3" fillId="0" borderId="0" xfId="0" applyFont="1">
      <alignment vertical="center"/>
    </xf>
    <xf numFmtId="0" fontId="3" fillId="25" borderId="33" xfId="19" applyFont="1" applyFill="1" applyBorder="1" applyAlignment="1">
      <alignment horizontal="center" vertical="center" shrinkToFit="1"/>
    </xf>
    <xf numFmtId="0" fontId="3" fillId="25" borderId="34" xfId="19" applyFont="1" applyFill="1" applyBorder="1" applyAlignment="1">
      <alignment horizontal="center" vertical="center" shrinkToFit="1"/>
    </xf>
    <xf numFmtId="0" fontId="3" fillId="25" borderId="37" xfId="19" applyFont="1" applyFill="1" applyBorder="1" applyAlignment="1">
      <alignment horizontal="center" vertical="center" shrinkToFit="1"/>
    </xf>
    <xf numFmtId="0" fontId="3" fillId="25" borderId="35" xfId="19" applyFont="1" applyFill="1" applyBorder="1" applyAlignment="1">
      <alignment horizontal="center" vertical="center" shrinkToFit="1"/>
    </xf>
    <xf numFmtId="0" fontId="3" fillId="25" borderId="36" xfId="19" applyFont="1" applyFill="1" applyBorder="1" applyAlignment="1">
      <alignment horizontal="center" vertical="center" shrinkToFit="1"/>
    </xf>
    <xf numFmtId="0" fontId="3" fillId="25" borderId="38" xfId="19" applyFont="1" applyFill="1" applyBorder="1" applyAlignment="1">
      <alignment horizontal="center" vertical="center" shrinkToFit="1"/>
    </xf>
    <xf numFmtId="0" fontId="3" fillId="25" borderId="0" xfId="19" applyFont="1" applyFill="1" applyBorder="1" applyAlignment="1">
      <alignment horizontal="center" vertical="center"/>
    </xf>
    <xf numFmtId="0" fontId="3" fillId="25" borderId="69" xfId="19" applyFont="1" applyFill="1" applyBorder="1" applyAlignment="1">
      <alignment horizontal="center" vertical="center" shrinkToFit="1"/>
    </xf>
    <xf numFmtId="0" fontId="3" fillId="25" borderId="70" xfId="19" applyFont="1" applyFill="1" applyBorder="1" applyAlignment="1">
      <alignment horizontal="center" vertical="center" shrinkToFit="1"/>
    </xf>
    <xf numFmtId="0" fontId="3" fillId="25" borderId="57" xfId="0" applyNumberFormat="1" applyFont="1" applyFill="1" applyBorder="1" applyAlignment="1">
      <alignment horizontal="center" vertical="center" shrinkToFit="1"/>
    </xf>
    <xf numFmtId="0" fontId="3" fillId="25" borderId="58" xfId="0" applyNumberFormat="1" applyFont="1" applyFill="1" applyBorder="1" applyAlignment="1">
      <alignment horizontal="center" vertical="center" shrinkToFit="1"/>
    </xf>
    <xf numFmtId="0" fontId="3" fillId="25" borderId="59" xfId="0" applyNumberFormat="1" applyFont="1" applyFill="1" applyBorder="1" applyAlignment="1">
      <alignment horizontal="center" vertical="center" shrinkToFit="1"/>
    </xf>
    <xf numFmtId="0" fontId="3" fillId="25" borderId="0" xfId="0" applyFont="1" applyFill="1" applyBorder="1" applyAlignment="1">
      <alignment horizontal="center" vertical="center" shrinkToFit="1"/>
    </xf>
    <xf numFmtId="0" fontId="3" fillId="25" borderId="29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3" fillId="25" borderId="57" xfId="19" applyFont="1" applyFill="1" applyBorder="1"/>
    <xf numFmtId="0" fontId="3" fillId="25" borderId="58" xfId="19" applyFont="1" applyFill="1" applyBorder="1"/>
    <xf numFmtId="0" fontId="3" fillId="25" borderId="59" xfId="19" applyFont="1" applyFill="1" applyBorder="1"/>
    <xf numFmtId="0" fontId="21" fillId="27" borderId="39" xfId="0" applyFont="1" applyFill="1" applyBorder="1" applyAlignment="1">
      <alignment horizontal="center" vertical="center" shrinkToFit="1"/>
    </xf>
    <xf numFmtId="0" fontId="21" fillId="27" borderId="73" xfId="0" applyFont="1" applyFill="1" applyBorder="1" applyAlignment="1">
      <alignment horizontal="center" vertical="center" shrinkToFit="1"/>
    </xf>
    <xf numFmtId="0" fontId="0" fillId="25" borderId="35" xfId="19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vertical="center" textRotation="180" shrinkToFit="1"/>
    </xf>
    <xf numFmtId="0" fontId="21" fillId="24" borderId="39" xfId="0" applyFont="1" applyFill="1" applyBorder="1" applyAlignment="1">
      <alignment vertical="center" textRotation="180" shrinkToFit="1"/>
    </xf>
    <xf numFmtId="0" fontId="21" fillId="24" borderId="73" xfId="0" applyFont="1" applyFill="1" applyBorder="1" applyAlignment="1">
      <alignment horizontal="left" vertical="center" shrinkToFit="1"/>
    </xf>
    <xf numFmtId="0" fontId="21" fillId="24" borderId="14" xfId="0" applyFont="1" applyFill="1" applyBorder="1" applyAlignment="1">
      <alignment horizontal="left" vertical="center" shrinkToFit="1"/>
    </xf>
    <xf numFmtId="0" fontId="21" fillId="24" borderId="14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0" xfId="0" applyFont="1" applyFill="1" applyBorder="1" applyAlignment="1">
      <alignment horizontal="left" vertical="center" shrinkToFit="1"/>
    </xf>
    <xf numFmtId="0" fontId="0" fillId="24" borderId="0" xfId="0" applyFill="1" applyBorder="1" applyAlignment="1">
      <alignment horizontal="center" vertical="center" shrinkToFit="1"/>
    </xf>
    <xf numFmtId="0" fontId="0" fillId="25" borderId="0" xfId="0" applyFill="1" applyBorder="1" applyAlignment="1">
      <alignment horizontal="left" vertical="center" shrinkToFit="1"/>
    </xf>
    <xf numFmtId="0" fontId="21" fillId="24" borderId="0" xfId="0" applyFont="1" applyFill="1" applyBorder="1" applyAlignment="1">
      <alignment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5" borderId="32" xfId="0" applyFont="1" applyFill="1" applyBorder="1" applyAlignment="1">
      <alignment horizontal="right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0" xfId="19" applyFont="1" applyFill="1"/>
    <xf numFmtId="0" fontId="21" fillId="24" borderId="13" xfId="0" applyFont="1" applyFill="1" applyBorder="1" applyAlignment="1">
      <alignment horizontal="center" vertical="center" textRotation="180" shrinkToFit="1"/>
    </xf>
    <xf numFmtId="0" fontId="21" fillId="25" borderId="63" xfId="0" applyFont="1" applyFill="1" applyBorder="1" applyAlignment="1">
      <alignment horizontal="right" shrinkToFit="1"/>
    </xf>
    <xf numFmtId="0" fontId="0" fillId="25" borderId="13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47" xfId="0" applyFill="1" applyBorder="1" applyAlignment="1">
      <alignment vertical="center" shrinkToFit="1"/>
    </xf>
    <xf numFmtId="0" fontId="0" fillId="0" borderId="58" xfId="0" applyFill="1" applyBorder="1" applyAlignment="1">
      <alignment vertical="center" shrinkToFit="1"/>
    </xf>
    <xf numFmtId="0" fontId="0" fillId="0" borderId="59" xfId="0" applyFill="1" applyBorder="1" applyAlignment="1">
      <alignment vertical="center" shrinkToFit="1"/>
    </xf>
    <xf numFmtId="0" fontId="0" fillId="0" borderId="58" xfId="0" applyFill="1" applyBorder="1" applyAlignment="1">
      <alignment vertical="center"/>
    </xf>
    <xf numFmtId="0" fontId="30" fillId="25" borderId="0" xfId="19" applyFont="1" applyFill="1"/>
    <xf numFmtId="0" fontId="41" fillId="25" borderId="33" xfId="19" applyFont="1" applyFill="1" applyBorder="1" applyAlignment="1">
      <alignment horizontal="center" vertical="center" shrinkToFit="1"/>
    </xf>
    <xf numFmtId="0" fontId="41" fillId="25" borderId="34" xfId="19" applyFont="1" applyFill="1" applyBorder="1" applyAlignment="1">
      <alignment horizontal="center" vertical="center" shrinkToFit="1"/>
    </xf>
    <xf numFmtId="0" fontId="41" fillId="25" borderId="37" xfId="19" applyFont="1" applyFill="1" applyBorder="1" applyAlignment="1">
      <alignment horizontal="center" vertical="center" shrinkToFit="1"/>
    </xf>
    <xf numFmtId="0" fontId="41" fillId="25" borderId="77" xfId="19" applyFont="1" applyFill="1" applyBorder="1" applyAlignment="1">
      <alignment horizontal="center" vertical="center" shrinkToFit="1"/>
    </xf>
    <xf numFmtId="0" fontId="41" fillId="25" borderId="35" xfId="19" applyFont="1" applyFill="1" applyBorder="1" applyAlignment="1">
      <alignment horizontal="center" vertical="center" shrinkToFit="1"/>
    </xf>
    <xf numFmtId="0" fontId="41" fillId="25" borderId="36" xfId="19" applyFont="1" applyFill="1" applyBorder="1" applyAlignment="1">
      <alignment horizontal="center" vertical="center" shrinkToFit="1"/>
    </xf>
    <xf numFmtId="0" fontId="41" fillId="25" borderId="38" xfId="19" applyFont="1" applyFill="1" applyBorder="1" applyAlignment="1">
      <alignment horizontal="center" vertical="center" shrinkToFit="1"/>
    </xf>
    <xf numFmtId="0" fontId="41" fillId="25" borderId="78" xfId="19" applyFont="1" applyFill="1" applyBorder="1" applyAlignment="1">
      <alignment horizontal="center" vertical="center" shrinkToFit="1"/>
    </xf>
    <xf numFmtId="0" fontId="29" fillId="25" borderId="35" xfId="19" applyFont="1" applyFill="1" applyBorder="1" applyAlignment="1">
      <alignment horizontal="center" vertical="center" shrinkToFit="1"/>
    </xf>
    <xf numFmtId="0" fontId="29" fillId="25" borderId="36" xfId="19" applyFont="1" applyFill="1" applyBorder="1" applyAlignment="1">
      <alignment horizontal="center" vertical="center" shrinkToFit="1"/>
    </xf>
    <xf numFmtId="0" fontId="29" fillId="25" borderId="38" xfId="19" applyFont="1" applyFill="1" applyBorder="1" applyAlignment="1">
      <alignment horizontal="center" vertical="center" shrinkToFit="1"/>
    </xf>
    <xf numFmtId="0" fontId="29" fillId="25" borderId="78" xfId="19" applyFont="1" applyFill="1" applyBorder="1" applyAlignment="1">
      <alignment horizontal="center" vertical="center" shrinkToFit="1"/>
    </xf>
    <xf numFmtId="0" fontId="41" fillId="25" borderId="0" xfId="19" applyFont="1" applyFill="1" applyAlignment="1">
      <alignment vertical="center"/>
    </xf>
    <xf numFmtId="0" fontId="29" fillId="25" borderId="71" xfId="0" applyNumberFormat="1" applyFont="1" applyFill="1" applyBorder="1" applyAlignment="1">
      <alignment horizontal="center" vertical="center" shrinkToFit="1"/>
    </xf>
    <xf numFmtId="0" fontId="29" fillId="25" borderId="72" xfId="0" applyNumberFormat="1" applyFont="1" applyFill="1" applyBorder="1" applyAlignment="1">
      <alignment horizontal="center" vertical="center" shrinkToFit="1"/>
    </xf>
    <xf numFmtId="0" fontId="29" fillId="25" borderId="76" xfId="0" applyNumberFormat="1" applyFont="1" applyFill="1" applyBorder="1" applyAlignment="1">
      <alignment horizontal="center" vertical="center" shrinkToFit="1"/>
    </xf>
    <xf numFmtId="0" fontId="29" fillId="25" borderId="29" xfId="0" applyNumberFormat="1" applyFont="1" applyFill="1" applyBorder="1" applyAlignment="1">
      <alignment horizontal="center" vertical="center" shrinkToFit="1"/>
    </xf>
    <xf numFmtId="0" fontId="29" fillId="25" borderId="0" xfId="0" applyNumberFormat="1" applyFont="1" applyFill="1" applyBorder="1" applyAlignment="1">
      <alignment horizontal="center" vertical="center" shrinkToFit="1"/>
    </xf>
    <xf numFmtId="0" fontId="29" fillId="25" borderId="47" xfId="0" applyNumberFormat="1" applyFont="1" applyFill="1" applyBorder="1" applyAlignment="1">
      <alignment horizontal="center" vertical="center" shrinkToFit="1"/>
    </xf>
    <xf numFmtId="0" fontId="29" fillId="25" borderId="57" xfId="0" applyNumberFormat="1" applyFont="1" applyFill="1" applyBorder="1" applyAlignment="1">
      <alignment horizontal="center" vertical="center" shrinkToFit="1"/>
    </xf>
    <xf numFmtId="0" fontId="29" fillId="25" borderId="58" xfId="0" applyNumberFormat="1" applyFont="1" applyFill="1" applyBorder="1" applyAlignment="1">
      <alignment horizontal="center" vertical="center" shrinkToFit="1"/>
    </xf>
    <xf numFmtId="0" fontId="29" fillId="25" borderId="59" xfId="0" applyNumberFormat="1" applyFont="1" applyFill="1" applyBorder="1" applyAlignment="1">
      <alignment horizontal="center" vertical="center" shrinkToFit="1"/>
    </xf>
    <xf numFmtId="0" fontId="29" fillId="29" borderId="48" xfId="0" applyNumberFormat="1" applyFont="1" applyFill="1" applyBorder="1" applyAlignment="1">
      <alignment horizontal="center" vertical="center" shrinkToFit="1"/>
    </xf>
    <xf numFmtId="0" fontId="29" fillId="29" borderId="49" xfId="0" applyNumberFormat="1" applyFont="1" applyFill="1" applyBorder="1" applyAlignment="1">
      <alignment horizontal="center" vertical="center" shrinkToFit="1"/>
    </xf>
    <xf numFmtId="0" fontId="29" fillId="29" borderId="50" xfId="0" applyNumberFormat="1" applyFont="1" applyFill="1" applyBorder="1" applyAlignment="1">
      <alignment horizontal="center" vertical="center" shrinkToFit="1"/>
    </xf>
    <xf numFmtId="0" fontId="31" fillId="25" borderId="51" xfId="0" applyFont="1" applyFill="1" applyBorder="1" applyAlignment="1">
      <alignment horizontal="center" vertical="center" shrinkToFit="1"/>
    </xf>
    <xf numFmtId="0" fontId="31" fillId="25" borderId="52" xfId="0" applyFont="1" applyFill="1" applyBorder="1" applyAlignment="1">
      <alignment horizontal="center" vertical="center" shrinkToFit="1"/>
    </xf>
    <xf numFmtId="0" fontId="31" fillId="25" borderId="53" xfId="0" applyFont="1" applyFill="1" applyBorder="1" applyAlignment="1">
      <alignment horizontal="center" vertical="center" shrinkToFit="1"/>
    </xf>
    <xf numFmtId="0" fontId="31" fillId="25" borderId="29" xfId="0" applyFont="1" applyFill="1" applyBorder="1" applyAlignment="1">
      <alignment horizontal="center" vertical="center" shrinkToFit="1"/>
    </xf>
    <xf numFmtId="0" fontId="31" fillId="25" borderId="0" xfId="0" applyFont="1" applyFill="1" applyBorder="1" applyAlignment="1">
      <alignment horizontal="center" vertical="center" shrinkToFit="1"/>
    </xf>
    <xf numFmtId="0" fontId="31" fillId="25" borderId="47" xfId="0" applyFont="1" applyFill="1" applyBorder="1" applyAlignment="1">
      <alignment horizontal="center" vertical="center" shrinkToFit="1"/>
    </xf>
    <xf numFmtId="0" fontId="31" fillId="25" borderId="57" xfId="0" applyFont="1" applyFill="1" applyBorder="1" applyAlignment="1">
      <alignment horizontal="center" vertical="center" shrinkToFit="1"/>
    </xf>
    <xf numFmtId="0" fontId="31" fillId="25" borderId="58" xfId="0" applyFont="1" applyFill="1" applyBorder="1" applyAlignment="1">
      <alignment horizontal="center" vertical="center" shrinkToFit="1"/>
    </xf>
    <xf numFmtId="0" fontId="31" fillId="25" borderId="59" xfId="0" applyFont="1" applyFill="1" applyBorder="1" applyAlignment="1">
      <alignment horizontal="center" vertical="center" shrinkToFit="1"/>
    </xf>
    <xf numFmtId="0" fontId="32" fillId="25" borderId="51" xfId="0" applyFont="1" applyFill="1" applyBorder="1" applyAlignment="1">
      <alignment horizontal="center" vertical="top" shrinkToFit="1"/>
    </xf>
    <xf numFmtId="0" fontId="32" fillId="25" borderId="52" xfId="0" applyFont="1" applyFill="1" applyBorder="1" applyAlignment="1">
      <alignment horizontal="center" vertical="top" shrinkToFit="1"/>
    </xf>
    <xf numFmtId="0" fontId="32" fillId="25" borderId="53" xfId="0" applyFont="1" applyFill="1" applyBorder="1" applyAlignment="1">
      <alignment horizontal="center" vertical="top" shrinkToFit="1"/>
    </xf>
    <xf numFmtId="0" fontId="32" fillId="25" borderId="29" xfId="0" applyFont="1" applyFill="1" applyBorder="1" applyAlignment="1">
      <alignment horizontal="center" vertical="top" shrinkToFit="1"/>
    </xf>
    <xf numFmtId="0" fontId="32" fillId="25" borderId="0" xfId="0" applyFont="1" applyFill="1" applyBorder="1" applyAlignment="1">
      <alignment horizontal="center" vertical="top" shrinkToFit="1"/>
    </xf>
    <xf numFmtId="0" fontId="32" fillId="25" borderId="47" xfId="0" applyFont="1" applyFill="1" applyBorder="1" applyAlignment="1">
      <alignment horizontal="center" vertical="top" shrinkToFit="1"/>
    </xf>
    <xf numFmtId="0" fontId="32" fillId="25" borderId="57" xfId="0" applyFont="1" applyFill="1" applyBorder="1" applyAlignment="1">
      <alignment horizontal="center" vertical="top" shrinkToFit="1"/>
    </xf>
    <xf numFmtId="0" fontId="32" fillId="25" borderId="58" xfId="0" applyFont="1" applyFill="1" applyBorder="1" applyAlignment="1">
      <alignment horizontal="center" vertical="top" shrinkToFit="1"/>
    </xf>
    <xf numFmtId="0" fontId="32" fillId="25" borderId="59" xfId="0" applyFont="1" applyFill="1" applyBorder="1" applyAlignment="1">
      <alignment horizontal="center" vertical="top" shrinkToFit="1"/>
    </xf>
    <xf numFmtId="0" fontId="32" fillId="25" borderId="51" xfId="0" applyFont="1" applyFill="1" applyBorder="1" applyAlignment="1">
      <alignment horizontal="center" vertical="center" shrinkToFit="1"/>
    </xf>
    <xf numFmtId="0" fontId="32" fillId="25" borderId="52" xfId="0" applyFont="1" applyFill="1" applyBorder="1" applyAlignment="1">
      <alignment horizontal="center" vertical="center" shrinkToFit="1"/>
    </xf>
    <xf numFmtId="0" fontId="32" fillId="25" borderId="53" xfId="0" applyFont="1" applyFill="1" applyBorder="1" applyAlignment="1">
      <alignment horizontal="center" vertical="center" shrinkToFit="1"/>
    </xf>
    <xf numFmtId="0" fontId="33" fillId="25" borderId="29" xfId="0" applyFont="1" applyFill="1" applyBorder="1" applyAlignment="1">
      <alignment horizontal="center" vertical="center" shrinkToFit="1"/>
    </xf>
    <xf numFmtId="0" fontId="33" fillId="25" borderId="0" xfId="0" applyFont="1" applyFill="1" applyBorder="1" applyAlignment="1">
      <alignment horizontal="center" vertical="center" shrinkToFit="1"/>
    </xf>
    <xf numFmtId="0" fontId="33" fillId="25" borderId="47" xfId="0" applyFont="1" applyFill="1" applyBorder="1" applyAlignment="1">
      <alignment horizontal="center" vertical="center" shrinkToFit="1"/>
    </xf>
    <xf numFmtId="0" fontId="34" fillId="25" borderId="29" xfId="0" applyFont="1" applyFill="1" applyBorder="1" applyAlignment="1">
      <alignment horizontal="center" vertical="center" shrinkToFit="1"/>
    </xf>
    <xf numFmtId="0" fontId="34" fillId="25" borderId="0" xfId="0" applyFont="1" applyFill="1" applyBorder="1" applyAlignment="1">
      <alignment horizontal="center" vertical="center" shrinkToFit="1"/>
    </xf>
    <xf numFmtId="0" fontId="34" fillId="25" borderId="47" xfId="0" applyFont="1" applyFill="1" applyBorder="1" applyAlignment="1">
      <alignment horizontal="center" vertical="center" shrinkToFit="1"/>
    </xf>
    <xf numFmtId="0" fontId="35" fillId="25" borderId="51" xfId="0" applyFont="1" applyFill="1" applyBorder="1" applyAlignment="1">
      <alignment horizontal="center" vertical="center" shrinkToFit="1"/>
    </xf>
    <xf numFmtId="0" fontId="35" fillId="25" borderId="52" xfId="0" applyFont="1" applyFill="1" applyBorder="1" applyAlignment="1">
      <alignment horizontal="center" vertical="center" shrinkToFit="1"/>
    </xf>
    <xf numFmtId="0" fontId="35" fillId="25" borderId="53" xfId="0" applyFont="1" applyFill="1" applyBorder="1" applyAlignment="1">
      <alignment horizontal="center" vertical="center" shrinkToFit="1"/>
    </xf>
    <xf numFmtId="0" fontId="36" fillId="25" borderId="29" xfId="0" applyFont="1" applyFill="1" applyBorder="1" applyAlignment="1">
      <alignment horizontal="left" vertical="center" shrinkToFit="1"/>
    </xf>
    <xf numFmtId="0" fontId="36" fillId="25" borderId="0" xfId="0" applyFont="1" applyFill="1" applyBorder="1" applyAlignment="1">
      <alignment horizontal="left" vertical="center" shrinkToFit="1"/>
    </xf>
    <xf numFmtId="0" fontId="36" fillId="25" borderId="47" xfId="0" applyFont="1" applyFill="1" applyBorder="1" applyAlignment="1">
      <alignment horizontal="left" vertical="center" shrinkToFit="1"/>
    </xf>
    <xf numFmtId="0" fontId="32" fillId="25" borderId="29" xfId="0" applyFont="1" applyFill="1" applyBorder="1" applyAlignment="1">
      <alignment horizontal="right" vertical="center" shrinkToFit="1"/>
    </xf>
    <xf numFmtId="0" fontId="32" fillId="25" borderId="0" xfId="0" applyFont="1" applyFill="1" applyBorder="1" applyAlignment="1">
      <alignment horizontal="right" vertical="center" shrinkToFit="1"/>
    </xf>
    <xf numFmtId="0" fontId="32" fillId="25" borderId="47" xfId="0" applyFont="1" applyFill="1" applyBorder="1" applyAlignment="1">
      <alignment horizontal="right" vertical="center" shrinkToFit="1"/>
    </xf>
    <xf numFmtId="0" fontId="32" fillId="25" borderId="29" xfId="0" applyFont="1" applyFill="1" applyBorder="1" applyAlignment="1">
      <alignment horizontal="center" vertical="center" shrinkToFit="1"/>
    </xf>
    <xf numFmtId="0" fontId="32" fillId="25" borderId="0" xfId="0" applyFont="1" applyFill="1" applyBorder="1" applyAlignment="1">
      <alignment horizontal="center" vertical="center" shrinkToFit="1"/>
    </xf>
    <xf numFmtId="0" fontId="32" fillId="25" borderId="47" xfId="0" applyFont="1" applyFill="1" applyBorder="1" applyAlignment="1">
      <alignment horizontal="center" vertical="center" shrinkToFit="1"/>
    </xf>
    <xf numFmtId="0" fontId="32" fillId="25" borderId="29" xfId="0" applyFont="1" applyFill="1" applyBorder="1" applyAlignment="1">
      <alignment horizontal="left" vertical="center" shrinkToFit="1"/>
    </xf>
    <xf numFmtId="0" fontId="32" fillId="25" borderId="0" xfId="0" applyFont="1" applyFill="1" applyBorder="1" applyAlignment="1">
      <alignment horizontal="left" vertical="center" shrinkToFit="1"/>
    </xf>
    <xf numFmtId="0" fontId="32" fillId="25" borderId="47" xfId="0" applyFont="1" applyFill="1" applyBorder="1" applyAlignment="1">
      <alignment horizontal="left" vertical="center" shrinkToFit="1"/>
    </xf>
    <xf numFmtId="0" fontId="29" fillId="25" borderId="29" xfId="0" applyFont="1" applyFill="1" applyBorder="1" applyAlignment="1">
      <alignment horizontal="left" vertical="center" shrinkToFit="1"/>
    </xf>
    <xf numFmtId="0" fontId="29" fillId="25" borderId="0" xfId="0" applyFont="1" applyFill="1" applyBorder="1" applyAlignment="1">
      <alignment horizontal="left" vertical="center" shrinkToFit="1"/>
    </xf>
    <xf numFmtId="0" fontId="29" fillId="25" borderId="47" xfId="0" applyFont="1" applyFill="1" applyBorder="1" applyAlignment="1">
      <alignment horizontal="left" vertical="center" shrinkToFit="1"/>
    </xf>
    <xf numFmtId="0" fontId="29" fillId="25" borderId="54" xfId="0" applyFont="1" applyFill="1" applyBorder="1" applyAlignment="1">
      <alignment horizontal="left" vertical="center" shrinkToFit="1"/>
    </xf>
    <xf numFmtId="0" fontId="29" fillId="25" borderId="55" xfId="0" applyFont="1" applyFill="1" applyBorder="1" applyAlignment="1">
      <alignment horizontal="left" vertical="center" shrinkToFit="1"/>
    </xf>
    <xf numFmtId="0" fontId="29" fillId="25" borderId="56" xfId="0" applyFont="1" applyFill="1" applyBorder="1" applyAlignment="1">
      <alignment horizontal="left" vertical="center" shrinkToFit="1"/>
    </xf>
    <xf numFmtId="0" fontId="35" fillId="25" borderId="54" xfId="0" applyFont="1" applyFill="1" applyBorder="1" applyAlignment="1">
      <alignment horizontal="center" vertical="center" shrinkToFit="1"/>
    </xf>
    <xf numFmtId="0" fontId="35" fillId="25" borderId="55" xfId="0" applyFont="1" applyFill="1" applyBorder="1" applyAlignment="1">
      <alignment horizontal="center" vertical="center" shrinkToFit="1"/>
    </xf>
    <xf numFmtId="0" fontId="35" fillId="25" borderId="56" xfId="0" applyFont="1" applyFill="1" applyBorder="1" applyAlignment="1">
      <alignment horizontal="center" vertical="center" shrinkToFit="1"/>
    </xf>
    <xf numFmtId="0" fontId="32" fillId="25" borderId="54" xfId="0" applyFont="1" applyFill="1" applyBorder="1" applyAlignment="1">
      <alignment horizontal="center" vertical="center" shrinkToFit="1"/>
    </xf>
    <xf numFmtId="0" fontId="32" fillId="25" borderId="55" xfId="0" applyFont="1" applyFill="1" applyBorder="1" applyAlignment="1">
      <alignment horizontal="center" vertical="center" shrinkToFit="1"/>
    </xf>
    <xf numFmtId="0" fontId="32" fillId="25" borderId="56" xfId="0" applyFont="1" applyFill="1" applyBorder="1" applyAlignment="1">
      <alignment horizontal="center" vertical="center" shrinkToFit="1"/>
    </xf>
    <xf numFmtId="0" fontId="38" fillId="25" borderId="29" xfId="0" applyFont="1" applyFill="1" applyBorder="1" applyAlignment="1">
      <alignment horizontal="center" vertical="center" shrinkToFit="1"/>
    </xf>
    <xf numFmtId="0" fontId="38" fillId="25" borderId="0" xfId="0" applyFont="1" applyFill="1" applyBorder="1" applyAlignment="1">
      <alignment horizontal="center" vertical="center" shrinkToFit="1"/>
    </xf>
    <xf numFmtId="0" fontId="38" fillId="25" borderId="47" xfId="0" applyFont="1" applyFill="1" applyBorder="1" applyAlignment="1">
      <alignment horizontal="center" vertical="center" shrinkToFit="1"/>
    </xf>
    <xf numFmtId="0" fontId="37" fillId="25" borderId="29" xfId="0" applyFont="1" applyFill="1" applyBorder="1" applyAlignment="1">
      <alignment horizontal="center" vertical="center" shrinkToFit="1"/>
    </xf>
    <xf numFmtId="0" fontId="37" fillId="25" borderId="0" xfId="0" applyFont="1" applyFill="1" applyBorder="1" applyAlignment="1">
      <alignment horizontal="center" vertical="center" shrinkToFit="1"/>
    </xf>
    <xf numFmtId="0" fontId="37" fillId="25" borderId="47" xfId="0" applyFont="1" applyFill="1" applyBorder="1" applyAlignment="1">
      <alignment horizontal="center" vertical="center" shrinkToFit="1"/>
    </xf>
    <xf numFmtId="0" fontId="40" fillId="25" borderId="29" xfId="0" applyFont="1" applyFill="1" applyBorder="1" applyAlignment="1">
      <alignment horizontal="center" vertical="center" shrinkToFit="1"/>
    </xf>
    <xf numFmtId="0" fontId="40" fillId="25" borderId="0" xfId="0" applyFont="1" applyFill="1" applyBorder="1" applyAlignment="1">
      <alignment horizontal="center" vertical="center" shrinkToFit="1"/>
    </xf>
    <xf numFmtId="0" fontId="40" fillId="25" borderId="47" xfId="0" applyFont="1" applyFill="1" applyBorder="1" applyAlignment="1">
      <alignment horizontal="center" vertical="center" shrinkToFit="1"/>
    </xf>
    <xf numFmtId="0" fontId="42" fillId="25" borderId="51" xfId="0" applyFont="1" applyFill="1" applyBorder="1" applyAlignment="1">
      <alignment horizontal="left" vertical="center" shrinkToFit="1"/>
    </xf>
    <xf numFmtId="0" fontId="42" fillId="25" borderId="52" xfId="0" applyFont="1" applyFill="1" applyBorder="1" applyAlignment="1">
      <alignment horizontal="left" vertical="center" shrinkToFit="1"/>
    </xf>
    <xf numFmtId="0" fontId="42" fillId="25" borderId="53" xfId="0" applyFont="1" applyFill="1" applyBorder="1" applyAlignment="1">
      <alignment horizontal="left" vertical="center" shrinkToFit="1"/>
    </xf>
    <xf numFmtId="0" fontId="43" fillId="25" borderId="51" xfId="0" applyFont="1" applyFill="1" applyBorder="1" applyAlignment="1">
      <alignment horizontal="right" vertical="center" shrinkToFit="1"/>
    </xf>
    <xf numFmtId="0" fontId="43" fillId="25" borderId="52" xfId="0" applyFont="1" applyFill="1" applyBorder="1" applyAlignment="1">
      <alignment horizontal="right" vertical="center" shrinkToFit="1"/>
    </xf>
    <xf numFmtId="0" fontId="43" fillId="25" borderId="53" xfId="0" applyFont="1" applyFill="1" applyBorder="1" applyAlignment="1">
      <alignment horizontal="right" vertical="center" shrinkToFit="1"/>
    </xf>
    <xf numFmtId="0" fontId="44" fillId="25" borderId="29" xfId="0" applyFont="1" applyFill="1" applyBorder="1" applyAlignment="1">
      <alignment horizontal="center" vertical="center" shrinkToFit="1"/>
    </xf>
    <xf numFmtId="0" fontId="44" fillId="25" borderId="0" xfId="0" applyFont="1" applyFill="1" applyBorder="1" applyAlignment="1">
      <alignment horizontal="center" vertical="center" shrinkToFit="1"/>
    </xf>
    <xf numFmtId="0" fontId="44" fillId="25" borderId="47" xfId="0" applyFont="1" applyFill="1" applyBorder="1" applyAlignment="1">
      <alignment horizontal="center" vertical="center" shrinkToFit="1"/>
    </xf>
    <xf numFmtId="0" fontId="46" fillId="25" borderId="29" xfId="0" applyFont="1" applyFill="1" applyBorder="1" applyAlignment="1">
      <alignment horizontal="left" vertical="center" shrinkToFit="1"/>
    </xf>
    <xf numFmtId="0" fontId="46" fillId="25" borderId="0" xfId="0" applyFont="1" applyFill="1" applyBorder="1" applyAlignment="1">
      <alignment horizontal="left" vertical="center" shrinkToFit="1"/>
    </xf>
    <xf numFmtId="0" fontId="46" fillId="25" borderId="47" xfId="0" applyFont="1" applyFill="1" applyBorder="1" applyAlignment="1">
      <alignment horizontal="left" vertical="center" shrinkToFit="1"/>
    </xf>
    <xf numFmtId="0" fontId="36" fillId="25" borderId="29" xfId="0" applyFont="1" applyFill="1" applyBorder="1" applyAlignment="1">
      <alignment horizontal="center" vertical="center" shrinkToFit="1"/>
    </xf>
    <xf numFmtId="0" fontId="36" fillId="25" borderId="0" xfId="0" applyFont="1" applyFill="1" applyBorder="1" applyAlignment="1">
      <alignment horizontal="center" vertical="center" shrinkToFit="1"/>
    </xf>
    <xf numFmtId="0" fontId="36" fillId="25" borderId="47" xfId="0" applyFont="1" applyFill="1" applyBorder="1" applyAlignment="1">
      <alignment horizontal="center" vertical="center" shrinkToFit="1"/>
    </xf>
    <xf numFmtId="0" fontId="47" fillId="25" borderId="29" xfId="0" applyFont="1" applyFill="1" applyBorder="1" applyAlignment="1">
      <alignment horizontal="center" vertical="center" shrinkToFit="1"/>
    </xf>
    <xf numFmtId="0" fontId="48" fillId="25" borderId="29" xfId="0" applyFont="1" applyFill="1" applyBorder="1" applyAlignment="1">
      <alignment horizontal="right" vertical="center" shrinkToFit="1"/>
    </xf>
    <xf numFmtId="0" fontId="48" fillId="25" borderId="0" xfId="0" applyFont="1" applyFill="1" applyBorder="1" applyAlignment="1">
      <alignment horizontal="right" vertical="center" shrinkToFit="1"/>
    </xf>
    <xf numFmtId="0" fontId="48" fillId="25" borderId="47" xfId="0" applyFont="1" applyFill="1" applyBorder="1" applyAlignment="1">
      <alignment horizontal="right" vertical="center" shrinkToFit="1"/>
    </xf>
    <xf numFmtId="0" fontId="49" fillId="25" borderId="29" xfId="0" applyFont="1" applyFill="1" applyBorder="1" applyAlignment="1">
      <alignment horizontal="center" vertical="center" shrinkToFit="1"/>
    </xf>
    <xf numFmtId="0" fontId="49" fillId="25" borderId="0" xfId="0" applyFont="1" applyFill="1" applyBorder="1" applyAlignment="1">
      <alignment horizontal="center" vertical="center" shrinkToFit="1"/>
    </xf>
    <xf numFmtId="0" fontId="49" fillId="25" borderId="47" xfId="0" applyFont="1" applyFill="1" applyBorder="1" applyAlignment="1">
      <alignment horizontal="center" vertical="center" shrinkToFit="1"/>
    </xf>
    <xf numFmtId="0" fontId="50" fillId="25" borderId="29" xfId="0" applyFont="1" applyFill="1" applyBorder="1" applyAlignment="1">
      <alignment horizontal="center" vertical="center" shrinkToFit="1"/>
    </xf>
    <xf numFmtId="0" fontId="50" fillId="25" borderId="0" xfId="0" applyFont="1" applyFill="1" applyBorder="1" applyAlignment="1">
      <alignment horizontal="center" vertical="center" shrinkToFit="1"/>
    </xf>
    <xf numFmtId="0" fontId="50" fillId="25" borderId="47" xfId="0" applyFont="1" applyFill="1" applyBorder="1" applyAlignment="1">
      <alignment horizontal="center" vertical="center" shrinkToFit="1"/>
    </xf>
    <xf numFmtId="0" fontId="39" fillId="25" borderId="29" xfId="0" applyFont="1" applyFill="1" applyBorder="1" applyAlignment="1">
      <alignment horizontal="center" vertical="center" shrinkToFit="1"/>
    </xf>
    <xf numFmtId="0" fontId="39" fillId="25" borderId="0" xfId="0" applyFont="1" applyFill="1" applyBorder="1" applyAlignment="1">
      <alignment horizontal="center" vertical="center" shrinkToFit="1"/>
    </xf>
    <xf numFmtId="0" fontId="39" fillId="25" borderId="47" xfId="0" applyFont="1" applyFill="1" applyBorder="1" applyAlignment="1">
      <alignment horizontal="center" vertical="center" shrinkToFit="1"/>
    </xf>
    <xf numFmtId="0" fontId="32" fillId="25" borderId="54" xfId="0" applyFont="1" applyFill="1" applyBorder="1" applyAlignment="1">
      <alignment horizontal="left" vertical="center" shrinkToFit="1"/>
    </xf>
    <xf numFmtId="0" fontId="32" fillId="25" borderId="55" xfId="0" applyFont="1" applyFill="1" applyBorder="1" applyAlignment="1">
      <alignment horizontal="left" vertical="center" shrinkToFit="1"/>
    </xf>
    <xf numFmtId="0" fontId="32" fillId="25" borderId="56" xfId="0" applyFont="1" applyFill="1" applyBorder="1" applyAlignment="1">
      <alignment horizontal="left" vertical="center" shrinkToFit="1"/>
    </xf>
    <xf numFmtId="0" fontId="32" fillId="25" borderId="54" xfId="0" applyFont="1" applyFill="1" applyBorder="1" applyAlignment="1">
      <alignment horizontal="right" vertical="center" shrinkToFit="1"/>
    </xf>
    <xf numFmtId="0" fontId="32" fillId="25" borderId="55" xfId="0" applyFont="1" applyFill="1" applyBorder="1" applyAlignment="1">
      <alignment horizontal="right" vertical="center" shrinkToFit="1"/>
    </xf>
    <xf numFmtId="0" fontId="32" fillId="25" borderId="56" xfId="0" applyFont="1" applyFill="1" applyBorder="1" applyAlignment="1">
      <alignment horizontal="right" vertical="center" shrinkToFit="1"/>
    </xf>
    <xf numFmtId="0" fontId="51" fillId="25" borderId="29" xfId="0" applyFont="1" applyFill="1" applyBorder="1" applyAlignment="1">
      <alignment horizontal="center" vertical="center" shrinkToFit="1"/>
    </xf>
    <xf numFmtId="0" fontId="51" fillId="25" borderId="0" xfId="0" applyFont="1" applyFill="1" applyBorder="1" applyAlignment="1">
      <alignment horizontal="center" vertical="center" shrinkToFit="1"/>
    </xf>
    <xf numFmtId="0" fontId="51" fillId="25" borderId="47" xfId="0" applyFont="1" applyFill="1" applyBorder="1" applyAlignment="1">
      <alignment horizontal="center" vertical="center" shrinkToFit="1"/>
    </xf>
    <xf numFmtId="0" fontId="53" fillId="25" borderId="29" xfId="0" applyFont="1" applyFill="1" applyBorder="1" applyAlignment="1">
      <alignment horizontal="left" vertical="center" shrinkToFit="1"/>
    </xf>
    <xf numFmtId="0" fontId="54" fillId="25" borderId="0" xfId="0" applyFont="1" applyFill="1" applyBorder="1" applyAlignment="1">
      <alignment horizontal="left" vertical="center" shrinkToFit="1"/>
    </xf>
    <xf numFmtId="0" fontId="54" fillId="25" borderId="47" xfId="0" applyFont="1" applyFill="1" applyBorder="1" applyAlignment="1">
      <alignment horizontal="left" vertical="center" shrinkToFit="1"/>
    </xf>
    <xf numFmtId="0" fontId="55" fillId="25" borderId="29" xfId="0" applyFont="1" applyFill="1" applyBorder="1" applyAlignment="1">
      <alignment horizontal="center" vertical="center" shrinkToFit="1"/>
    </xf>
    <xf numFmtId="0" fontId="55" fillId="25" borderId="0" xfId="0" applyFont="1" applyFill="1" applyBorder="1" applyAlignment="1">
      <alignment horizontal="center" vertical="center" shrinkToFit="1"/>
    </xf>
    <xf numFmtId="0" fontId="55" fillId="25" borderId="47" xfId="0" applyFont="1" applyFill="1" applyBorder="1" applyAlignment="1">
      <alignment horizontal="center" vertical="center" shrinkToFit="1"/>
    </xf>
    <xf numFmtId="0" fontId="32" fillId="25" borderId="51" xfId="0" applyFont="1" applyFill="1" applyBorder="1" applyAlignment="1">
      <alignment horizontal="left" vertical="center" shrinkToFit="1"/>
    </xf>
    <xf numFmtId="0" fontId="32" fillId="25" borderId="52" xfId="0" applyFont="1" applyFill="1" applyBorder="1" applyAlignment="1">
      <alignment horizontal="left" vertical="center" shrinkToFit="1"/>
    </xf>
    <xf numFmtId="0" fontId="32" fillId="25" borderId="53" xfId="0" applyFont="1" applyFill="1" applyBorder="1" applyAlignment="1">
      <alignment horizontal="left" vertical="center" shrinkToFit="1"/>
    </xf>
    <xf numFmtId="0" fontId="56" fillId="25" borderId="29" xfId="0" applyFont="1" applyFill="1" applyBorder="1" applyAlignment="1">
      <alignment horizontal="right" vertical="center" shrinkToFit="1"/>
    </xf>
    <xf numFmtId="0" fontId="56" fillId="25" borderId="0" xfId="0" applyFont="1" applyFill="1" applyBorder="1" applyAlignment="1">
      <alignment horizontal="right" vertical="center" shrinkToFit="1"/>
    </xf>
    <xf numFmtId="0" fontId="56" fillId="25" borderId="47" xfId="0" applyFont="1" applyFill="1" applyBorder="1" applyAlignment="1">
      <alignment horizontal="right" vertical="center" shrinkToFit="1"/>
    </xf>
    <xf numFmtId="0" fontId="34" fillId="25" borderId="29" xfId="0" applyFont="1" applyFill="1" applyBorder="1" applyAlignment="1">
      <alignment horizontal="right" vertical="center" shrinkToFit="1"/>
    </xf>
    <xf numFmtId="0" fontId="34" fillId="25" borderId="0" xfId="0" applyFont="1" applyFill="1" applyBorder="1" applyAlignment="1">
      <alignment horizontal="right" vertical="center" shrinkToFit="1"/>
    </xf>
    <xf numFmtId="0" fontId="34" fillId="25" borderId="47" xfId="0" applyFont="1" applyFill="1" applyBorder="1" applyAlignment="1">
      <alignment horizontal="right" vertical="center" shrinkToFit="1"/>
    </xf>
    <xf numFmtId="0" fontId="57" fillId="25" borderId="29" xfId="0" applyFont="1" applyFill="1" applyBorder="1" applyAlignment="1">
      <alignment horizontal="left" vertical="center" shrinkToFit="1"/>
    </xf>
    <xf numFmtId="0" fontId="57" fillId="25" borderId="0" xfId="0" applyFont="1" applyFill="1" applyBorder="1" applyAlignment="1">
      <alignment horizontal="left" vertical="center" shrinkToFit="1"/>
    </xf>
    <xf numFmtId="0" fontId="57" fillId="25" borderId="47" xfId="0" applyFont="1" applyFill="1" applyBorder="1" applyAlignment="1">
      <alignment horizontal="left" vertical="center" shrinkToFit="1"/>
    </xf>
    <xf numFmtId="0" fontId="35" fillId="25" borderId="29" xfId="0" applyFont="1" applyFill="1" applyBorder="1" applyAlignment="1">
      <alignment horizontal="right" vertical="center" shrinkToFit="1"/>
    </xf>
    <xf numFmtId="0" fontId="35" fillId="25" borderId="0" xfId="0" applyFont="1" applyFill="1" applyBorder="1" applyAlignment="1">
      <alignment horizontal="right" vertical="center" shrinkToFit="1"/>
    </xf>
    <xf numFmtId="0" fontId="35" fillId="25" borderId="47" xfId="0" applyFont="1" applyFill="1" applyBorder="1" applyAlignment="1">
      <alignment horizontal="right" vertical="center" shrinkToFit="1"/>
    </xf>
    <xf numFmtId="0" fontId="52" fillId="25" borderId="54" xfId="0" applyFont="1" applyFill="1" applyBorder="1" applyAlignment="1">
      <alignment horizontal="center" vertical="center" shrinkToFit="1"/>
    </xf>
    <xf numFmtId="0" fontId="52" fillId="25" borderId="55" xfId="0" applyFont="1" applyFill="1" applyBorder="1" applyAlignment="1">
      <alignment horizontal="center" vertical="center" shrinkToFit="1"/>
    </xf>
    <xf numFmtId="0" fontId="52" fillId="25" borderId="56" xfId="0" applyFont="1" applyFill="1" applyBorder="1" applyAlignment="1">
      <alignment horizontal="center" vertical="center" shrinkToFit="1"/>
    </xf>
    <xf numFmtId="0" fontId="29" fillId="25" borderId="54" xfId="0" applyFont="1" applyFill="1" applyBorder="1" applyAlignment="1">
      <alignment horizontal="center" vertical="center" shrinkToFit="1"/>
    </xf>
    <xf numFmtId="0" fontId="29" fillId="25" borderId="55" xfId="0" applyFont="1" applyFill="1" applyBorder="1" applyAlignment="1">
      <alignment horizontal="center" vertical="center" shrinkToFit="1"/>
    </xf>
    <xf numFmtId="0" fontId="29" fillId="25" borderId="56" xfId="0" applyFont="1" applyFill="1" applyBorder="1" applyAlignment="1">
      <alignment horizontal="center" vertical="center" shrinkToFit="1"/>
    </xf>
    <xf numFmtId="0" fontId="44" fillId="25" borderId="51" xfId="0" applyFont="1" applyFill="1" applyBorder="1" applyAlignment="1">
      <alignment horizontal="center" vertical="center" shrinkToFit="1"/>
    </xf>
    <xf numFmtId="0" fontId="44" fillId="25" borderId="52" xfId="0" applyFont="1" applyFill="1" applyBorder="1" applyAlignment="1">
      <alignment horizontal="center" vertical="center" shrinkToFit="1"/>
    </xf>
    <xf numFmtId="0" fontId="44" fillId="25" borderId="53" xfId="0" applyFont="1" applyFill="1" applyBorder="1" applyAlignment="1">
      <alignment horizontal="center" vertical="center" shrinkToFit="1"/>
    </xf>
    <xf numFmtId="0" fontId="58" fillId="25" borderId="51" xfId="0" applyFont="1" applyFill="1" applyBorder="1" applyAlignment="1">
      <alignment horizontal="center" vertical="center" shrinkToFit="1"/>
    </xf>
    <xf numFmtId="0" fontId="58" fillId="25" borderId="52" xfId="0" applyFont="1" applyFill="1" applyBorder="1" applyAlignment="1">
      <alignment horizontal="center" vertical="center" shrinkToFit="1"/>
    </xf>
    <xf numFmtId="0" fontId="58" fillId="25" borderId="53" xfId="0" applyFont="1" applyFill="1" applyBorder="1" applyAlignment="1">
      <alignment horizontal="center" vertical="center" shrinkToFit="1"/>
    </xf>
    <xf numFmtId="0" fontId="60" fillId="25" borderId="29" xfId="0" applyFont="1" applyFill="1" applyBorder="1" applyAlignment="1">
      <alignment horizontal="left" vertical="center" shrinkToFit="1"/>
    </xf>
    <xf numFmtId="0" fontId="60" fillId="25" borderId="0" xfId="0" applyFont="1" applyFill="1" applyBorder="1" applyAlignment="1">
      <alignment horizontal="left" vertical="center" shrinkToFit="1"/>
    </xf>
    <xf numFmtId="0" fontId="60" fillId="25" borderId="47" xfId="0" applyFont="1" applyFill="1" applyBorder="1" applyAlignment="1">
      <alignment horizontal="left" vertical="center" shrinkToFit="1"/>
    </xf>
    <xf numFmtId="0" fontId="49" fillId="25" borderId="54" xfId="0" applyFont="1" applyFill="1" applyBorder="1" applyAlignment="1">
      <alignment horizontal="center" vertical="center" shrinkToFit="1"/>
    </xf>
    <xf numFmtId="0" fontId="49" fillId="25" borderId="55" xfId="0" applyFont="1" applyFill="1" applyBorder="1" applyAlignment="1">
      <alignment horizontal="center" vertical="center" shrinkToFit="1"/>
    </xf>
    <xf numFmtId="0" fontId="49" fillId="25" borderId="56" xfId="0" applyFont="1" applyFill="1" applyBorder="1" applyAlignment="1">
      <alignment horizontal="center" vertical="center" shrinkToFit="1"/>
    </xf>
    <xf numFmtId="0" fontId="42" fillId="25" borderId="54" xfId="0" applyFont="1" applyFill="1" applyBorder="1" applyAlignment="1">
      <alignment horizontal="center" vertical="center" shrinkToFit="1"/>
    </xf>
    <xf numFmtId="0" fontId="42" fillId="25" borderId="55" xfId="0" applyFont="1" applyFill="1" applyBorder="1" applyAlignment="1">
      <alignment horizontal="center" vertical="center" shrinkToFit="1"/>
    </xf>
    <xf numFmtId="0" fontId="42" fillId="25" borderId="56" xfId="0" applyFont="1" applyFill="1" applyBorder="1" applyAlignment="1">
      <alignment horizontal="center" vertical="center" shrinkToFit="1"/>
    </xf>
    <xf numFmtId="0" fontId="60" fillId="25" borderId="72" xfId="19" applyFont="1" applyFill="1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0" xfId="0" applyBorder="1" applyAlignment="1">
      <alignment vertical="center"/>
    </xf>
    <xf numFmtId="0" fontId="59" fillId="25" borderId="29" xfId="0" applyFont="1" applyFill="1" applyBorder="1" applyAlignment="1">
      <alignment horizontal="right" vertical="center" shrinkToFit="1"/>
    </xf>
    <xf numFmtId="0" fontId="59" fillId="25" borderId="0" xfId="0" applyFont="1" applyFill="1" applyBorder="1" applyAlignment="1">
      <alignment horizontal="right" vertical="center" shrinkToFit="1"/>
    </xf>
    <xf numFmtId="0" fontId="59" fillId="25" borderId="47" xfId="0" applyFont="1" applyFill="1" applyBorder="1" applyAlignment="1">
      <alignment horizontal="right" vertical="center" shrinkToFit="1"/>
    </xf>
    <xf numFmtId="0" fontId="57" fillId="25" borderId="29" xfId="0" applyFont="1" applyFill="1" applyBorder="1" applyAlignment="1">
      <alignment horizontal="center" vertical="center" shrinkToFit="1"/>
    </xf>
    <xf numFmtId="0" fontId="57" fillId="25" borderId="0" xfId="0" applyFont="1" applyFill="1" applyBorder="1" applyAlignment="1">
      <alignment horizontal="center" vertical="center" shrinkToFit="1"/>
    </xf>
    <xf numFmtId="0" fontId="57" fillId="25" borderId="47" xfId="0" applyFont="1" applyFill="1" applyBorder="1" applyAlignment="1">
      <alignment horizontal="center" vertical="center" shrinkToFit="1"/>
    </xf>
    <xf numFmtId="0" fontId="0" fillId="25" borderId="51" xfId="0" applyFont="1" applyFill="1" applyBorder="1" applyAlignment="1">
      <alignment horizontal="center" vertical="center" shrinkToFit="1"/>
    </xf>
    <xf numFmtId="0" fontId="0" fillId="25" borderId="52" xfId="0" applyFont="1" applyFill="1" applyBorder="1" applyAlignment="1">
      <alignment horizontal="center" vertical="center" shrinkToFit="1"/>
    </xf>
    <xf numFmtId="0" fontId="0" fillId="25" borderId="53" xfId="0" applyFont="1" applyFill="1" applyBorder="1" applyAlignment="1">
      <alignment horizontal="center" vertical="center" shrinkToFit="1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0" fillId="26" borderId="48" xfId="0" applyNumberFormat="1" applyFont="1" applyFill="1" applyBorder="1" applyAlignment="1">
      <alignment horizontal="center" vertical="center" shrinkToFit="1"/>
    </xf>
    <xf numFmtId="0" fontId="3" fillId="26" borderId="49" xfId="0" applyNumberFormat="1" applyFont="1" applyFill="1" applyBorder="1" applyAlignment="1">
      <alignment horizontal="center" vertical="center" shrinkToFit="1"/>
    </xf>
    <xf numFmtId="0" fontId="3" fillId="26" borderId="50" xfId="0" applyNumberFormat="1" applyFont="1" applyFill="1" applyBorder="1" applyAlignment="1">
      <alignment horizontal="center" vertical="center" shrinkToFit="1"/>
    </xf>
    <xf numFmtId="0" fontId="0" fillId="25" borderId="29" xfId="19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71" xfId="0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3" fillId="25" borderId="29" xfId="19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25" borderId="61" xfId="19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25" borderId="0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3" fillId="25" borderId="48" xfId="19" applyFont="1" applyFill="1" applyBorder="1" applyAlignment="1">
      <alignment horizontal="center" vertical="center"/>
    </xf>
    <xf numFmtId="0" fontId="3" fillId="25" borderId="49" xfId="19" applyFont="1" applyFill="1" applyBorder="1" applyAlignment="1">
      <alignment horizontal="center" vertical="center"/>
    </xf>
    <xf numFmtId="0" fontId="3" fillId="25" borderId="50" xfId="19" applyFont="1" applyFill="1" applyBorder="1" applyAlignment="1">
      <alignment horizontal="center" vertical="center"/>
    </xf>
    <xf numFmtId="0" fontId="3" fillId="25" borderId="60" xfId="19" applyFont="1" applyFill="1" applyBorder="1" applyAlignment="1">
      <alignment horizontal="center" vertical="center"/>
    </xf>
    <xf numFmtId="0" fontId="3" fillId="25" borderId="62" xfId="19" applyFont="1" applyFill="1" applyBorder="1" applyAlignment="1">
      <alignment horizontal="center" vertical="center"/>
    </xf>
    <xf numFmtId="0" fontId="25" fillId="25" borderId="51" xfId="0" applyFont="1" applyFill="1" applyBorder="1" applyAlignment="1">
      <alignment horizontal="center" vertical="center" shrinkToFit="1"/>
    </xf>
    <xf numFmtId="0" fontId="25" fillId="25" borderId="52" xfId="0" applyFont="1" applyFill="1" applyBorder="1" applyAlignment="1">
      <alignment horizontal="center" vertical="center" shrinkToFit="1"/>
    </xf>
    <xf numFmtId="0" fontId="25" fillId="25" borderId="53" xfId="0" applyFont="1" applyFill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57" xfId="0" applyFont="1" applyBorder="1" applyAlignment="1">
      <alignment horizontal="center" vertical="center" shrinkToFit="1"/>
    </xf>
    <xf numFmtId="0" fontId="25" fillId="0" borderId="58" xfId="0" applyFont="1" applyBorder="1" applyAlignment="1">
      <alignment horizontal="center" vertical="center" shrinkToFit="1"/>
    </xf>
    <xf numFmtId="0" fontId="25" fillId="0" borderId="59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32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6" fillId="28" borderId="74" xfId="0" applyFont="1" applyFill="1" applyBorder="1" applyAlignment="1">
      <alignment horizontal="center" vertical="center" shrinkToFit="1"/>
    </xf>
    <xf numFmtId="0" fontId="26" fillId="28" borderId="52" xfId="0" applyFont="1" applyFill="1" applyBorder="1" applyAlignment="1">
      <alignment horizontal="center" vertical="center" shrinkToFit="1"/>
    </xf>
    <xf numFmtId="0" fontId="26" fillId="28" borderId="75" xfId="0" applyFont="1" applyFill="1" applyBorder="1" applyAlignment="1">
      <alignment horizontal="center" vertical="center" shrinkToFit="1"/>
    </xf>
    <xf numFmtId="0" fontId="26" fillId="28" borderId="17" xfId="0" applyFont="1" applyFill="1" applyBorder="1" applyAlignment="1">
      <alignment horizontal="center" vertical="center" shrinkToFit="1"/>
    </xf>
    <xf numFmtId="0" fontId="26" fillId="28" borderId="0" xfId="0" applyFont="1" applyFill="1" applyBorder="1" applyAlignment="1">
      <alignment horizontal="center" vertical="center" shrinkToFit="1"/>
    </xf>
    <xf numFmtId="0" fontId="26" fillId="28" borderId="11" xfId="0" applyFont="1" applyFill="1" applyBorder="1" applyAlignment="1">
      <alignment horizontal="center" vertical="center" shrinkToFit="1"/>
    </xf>
    <xf numFmtId="0" fontId="26" fillId="28" borderId="64" xfId="0" applyFont="1" applyFill="1" applyBorder="1" applyAlignment="1">
      <alignment horizontal="center" vertical="center" shrinkToFit="1"/>
    </xf>
    <xf numFmtId="0" fontId="26" fillId="28" borderId="55" xfId="0" applyFont="1" applyFill="1" applyBorder="1" applyAlignment="1">
      <alignment horizontal="center" vertical="center" shrinkToFit="1"/>
    </xf>
    <xf numFmtId="0" fontId="26" fillId="28" borderId="68" xfId="0" applyFont="1" applyFill="1" applyBorder="1" applyAlignment="1">
      <alignment horizontal="center" vertical="center" shrinkToFit="1"/>
    </xf>
    <xf numFmtId="0" fontId="27" fillId="28" borderId="17" xfId="0" applyFont="1" applyFill="1" applyBorder="1" applyAlignment="1">
      <alignment horizontal="center" vertical="center" shrinkToFit="1"/>
    </xf>
    <xf numFmtId="0" fontId="27" fillId="28" borderId="0" xfId="0" applyFont="1" applyFill="1" applyBorder="1" applyAlignment="1">
      <alignment horizontal="center" vertical="center" shrinkToFit="1"/>
    </xf>
    <xf numFmtId="0" fontId="27" fillId="28" borderId="11" xfId="0" applyFont="1" applyFill="1" applyBorder="1" applyAlignment="1">
      <alignment horizontal="center" vertical="center" shrinkToFit="1"/>
    </xf>
    <xf numFmtId="0" fontId="27" fillId="28" borderId="40" xfId="0" applyFont="1" applyFill="1" applyBorder="1" applyAlignment="1">
      <alignment horizontal="center" vertical="center" shrinkToFit="1"/>
    </xf>
    <xf numFmtId="0" fontId="27" fillId="28" borderId="58" xfId="0" applyFont="1" applyFill="1" applyBorder="1" applyAlignment="1">
      <alignment horizontal="center" vertical="center" shrinkToFit="1"/>
    </xf>
    <xf numFmtId="0" fontId="27" fillId="28" borderId="31" xfId="0" applyFont="1" applyFill="1" applyBorder="1" applyAlignment="1">
      <alignment horizontal="center" vertical="center" shrinkToFit="1"/>
    </xf>
    <xf numFmtId="0" fontId="20" fillId="24" borderId="0" xfId="0" applyFont="1" applyFill="1" applyBorder="1" applyAlignment="1">
      <alignment horizontal="center" shrinkToFit="1"/>
    </xf>
    <xf numFmtId="0" fontId="28" fillId="28" borderId="17" xfId="0" applyFont="1" applyFill="1" applyBorder="1" applyAlignment="1">
      <alignment horizontal="center" vertical="center" shrinkToFit="1"/>
    </xf>
    <xf numFmtId="0" fontId="28" fillId="28" borderId="0" xfId="0" applyFont="1" applyFill="1" applyBorder="1" applyAlignment="1">
      <alignment horizontal="center" vertical="center" shrinkToFit="1"/>
    </xf>
    <xf numFmtId="0" fontId="28" fillId="28" borderId="11" xfId="0" applyFont="1" applyFill="1" applyBorder="1" applyAlignment="1">
      <alignment horizontal="center" vertical="center" shrinkToFit="1"/>
    </xf>
    <xf numFmtId="0" fontId="28" fillId="28" borderId="40" xfId="0" applyFont="1" applyFill="1" applyBorder="1" applyAlignment="1">
      <alignment horizontal="center" vertical="center" shrinkToFit="1"/>
    </xf>
    <xf numFmtId="0" fontId="28" fillId="28" borderId="58" xfId="0" applyFont="1" applyFill="1" applyBorder="1" applyAlignment="1">
      <alignment horizontal="center" vertical="center" shrinkToFit="1"/>
    </xf>
    <xf numFmtId="0" fontId="28" fillId="28" borderId="31" xfId="0" applyFont="1" applyFill="1" applyBorder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00FF"/>
      <color rgb="FFFF6600"/>
      <color rgb="FFFF0D9D"/>
      <color rgb="FFF35F9E"/>
      <color rgb="FFF793BE"/>
      <color rgb="FF126AD4"/>
      <color rgb="FFFF9900"/>
      <color rgb="FFFFCC00"/>
      <color rgb="FFFF66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jpeg"/><Relationship Id="rId2" Type="http://schemas.openxmlformats.org/officeDocument/2006/relationships/image" Target="../media/image34.png"/><Relationship Id="rId1" Type="http://schemas.openxmlformats.org/officeDocument/2006/relationships/image" Target="../media/image33.jpeg"/><Relationship Id="rId4" Type="http://schemas.openxmlformats.org/officeDocument/2006/relationships/image" Target="../media/image3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20483</xdr:colOff>
      <xdr:row>3</xdr:row>
      <xdr:rowOff>81937</xdr:rowOff>
    </xdr:from>
    <xdr:to>
      <xdr:col>12</xdr:col>
      <xdr:colOff>1603</xdr:colOff>
      <xdr:row>8</xdr:row>
      <xdr:rowOff>150313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83" y="866797"/>
          <a:ext cx="4187360" cy="1310436"/>
        </a:xfrm>
        <a:prstGeom prst="rect">
          <a:avLst/>
        </a:prstGeom>
      </xdr:spPr>
    </xdr:pic>
    <xdr:clientData/>
  </xdr:twoCellAnchor>
  <xdr:twoCellAnchor>
    <xdr:from>
      <xdr:col>29</xdr:col>
      <xdr:colOff>201088</xdr:colOff>
      <xdr:row>36</xdr:row>
      <xdr:rowOff>139686</xdr:rowOff>
    </xdr:from>
    <xdr:to>
      <xdr:col>33</xdr:col>
      <xdr:colOff>116420</xdr:colOff>
      <xdr:row>37</xdr:row>
      <xdr:rowOff>222235</xdr:rowOff>
    </xdr:to>
    <xdr:sp macro="" textlink="">
      <xdr:nvSpPr>
        <xdr:cNvPr id="3" name="矩形 2"/>
        <xdr:cNvSpPr/>
      </xdr:nvSpPr>
      <xdr:spPr>
        <a:xfrm>
          <a:off x="9954688" y="8948406"/>
          <a:ext cx="1134532" cy="33400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0000"/>
                </a:solidFill>
                <a:prstDash val="solid"/>
              </a:ln>
              <a:solidFill>
                <a:schemeClr val="accent2"/>
              </a:solidFill>
              <a:effectLst/>
              <a:ea typeface="華康少女文字W7" pitchFamily="49" charset="-120"/>
            </a:rPr>
            <a:t>泡菜燒肉</a:t>
          </a:r>
        </a:p>
      </xdr:txBody>
    </xdr:sp>
    <xdr:clientData/>
  </xdr:twoCellAnchor>
  <xdr:twoCellAnchor>
    <xdr:from>
      <xdr:col>30</xdr:col>
      <xdr:colOff>222250</xdr:colOff>
      <xdr:row>34</xdr:row>
      <xdr:rowOff>99484</xdr:rowOff>
    </xdr:from>
    <xdr:to>
      <xdr:col>35</xdr:col>
      <xdr:colOff>95250</xdr:colOff>
      <xdr:row>36</xdr:row>
      <xdr:rowOff>95251</xdr:rowOff>
    </xdr:to>
    <xdr:sp macro="" textlink="">
      <xdr:nvSpPr>
        <xdr:cNvPr id="4" name="矩形 3"/>
        <xdr:cNvSpPr/>
      </xdr:nvSpPr>
      <xdr:spPr>
        <a:xfrm>
          <a:off x="10280650" y="8557684"/>
          <a:ext cx="1397000" cy="34628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B0F0"/>
              </a:solidFill>
              <a:effectLst/>
              <a:ea typeface="華康少女文字W7" pitchFamily="49" charset="-120"/>
            </a:rPr>
            <a:t>洋蔥排骨</a:t>
          </a:r>
        </a:p>
      </xdr:txBody>
    </xdr:sp>
    <xdr:clientData/>
  </xdr:twoCellAnchor>
  <xdr:twoCellAnchor>
    <xdr:from>
      <xdr:col>26</xdr:col>
      <xdr:colOff>285751</xdr:colOff>
      <xdr:row>4</xdr:row>
      <xdr:rowOff>137583</xdr:rowOff>
    </xdr:from>
    <xdr:to>
      <xdr:col>30</xdr:col>
      <xdr:colOff>190500</xdr:colOff>
      <xdr:row>5</xdr:row>
      <xdr:rowOff>181590</xdr:rowOff>
    </xdr:to>
    <xdr:sp macro="" textlink="">
      <xdr:nvSpPr>
        <xdr:cNvPr id="5" name="矩形 4"/>
        <xdr:cNvSpPr/>
      </xdr:nvSpPr>
      <xdr:spPr>
        <a:xfrm>
          <a:off x="9124951" y="1189143"/>
          <a:ext cx="1123949" cy="31070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0" cap="none" spc="0">
              <a:ln w="3175">
                <a:solidFill>
                  <a:srgbClr val="0000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焗烤螺絲麵</a:t>
          </a:r>
        </a:p>
      </xdr:txBody>
    </xdr:sp>
    <xdr:clientData/>
  </xdr:twoCellAnchor>
  <xdr:twoCellAnchor>
    <xdr:from>
      <xdr:col>25</xdr:col>
      <xdr:colOff>328084</xdr:colOff>
      <xdr:row>17</xdr:row>
      <xdr:rowOff>42332</xdr:rowOff>
    </xdr:from>
    <xdr:to>
      <xdr:col>30</xdr:col>
      <xdr:colOff>0</xdr:colOff>
      <xdr:row>19</xdr:row>
      <xdr:rowOff>8</xdr:rowOff>
    </xdr:to>
    <xdr:sp macro="" textlink="">
      <xdr:nvSpPr>
        <xdr:cNvPr id="6" name="矩形 5"/>
        <xdr:cNvSpPr/>
      </xdr:nvSpPr>
      <xdr:spPr>
        <a:xfrm>
          <a:off x="8839624" y="4271432"/>
          <a:ext cx="1218776" cy="38439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endParaRPr lang="zh-TW" altLang="en-US" sz="1000" b="1" cap="none" spc="0">
            <a:ln w="3175">
              <a:solidFill>
                <a:srgbClr val="FF0000"/>
              </a:solidFill>
              <a:prstDash val="solid"/>
            </a:ln>
            <a:solidFill>
              <a:srgbClr val="FF0000"/>
            </a:solidFill>
            <a:effectLst/>
            <a:ea typeface="華康少女文字W7" pitchFamily="49" charset="-120"/>
          </a:endParaRPr>
        </a:p>
      </xdr:txBody>
    </xdr:sp>
    <xdr:clientData/>
  </xdr:twoCellAnchor>
  <xdr:twoCellAnchor>
    <xdr:from>
      <xdr:col>36</xdr:col>
      <xdr:colOff>126999</xdr:colOff>
      <xdr:row>13</xdr:row>
      <xdr:rowOff>95251</xdr:rowOff>
    </xdr:from>
    <xdr:to>
      <xdr:col>40</xdr:col>
      <xdr:colOff>52915</xdr:colOff>
      <xdr:row>14</xdr:row>
      <xdr:rowOff>95249</xdr:rowOff>
    </xdr:to>
    <xdr:sp macro="" textlink="">
      <xdr:nvSpPr>
        <xdr:cNvPr id="7" name="矩形 6"/>
        <xdr:cNvSpPr/>
      </xdr:nvSpPr>
      <xdr:spPr>
        <a:xfrm>
          <a:off x="12014199" y="3348991"/>
          <a:ext cx="1145116" cy="26669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1000" b="1" cap="none" spc="0">
              <a:ln w="3175">
                <a:solidFill>
                  <a:srgbClr val="FFFF00"/>
                </a:solidFill>
                <a:prstDash val="solid"/>
              </a:ln>
              <a:solidFill>
                <a:srgbClr val="00FF00"/>
              </a:solidFill>
              <a:effectLst/>
              <a:latin typeface="+mn-lt"/>
              <a:ea typeface="華康少女文字W7" pitchFamily="49" charset="-120"/>
              <a:cs typeface="+mn-cs"/>
            </a:rPr>
            <a:t>芝麻球</a:t>
          </a:r>
        </a:p>
      </xdr:txBody>
    </xdr:sp>
    <xdr:clientData/>
  </xdr:twoCellAnchor>
  <xdr:twoCellAnchor>
    <xdr:from>
      <xdr:col>37</xdr:col>
      <xdr:colOff>52922</xdr:colOff>
      <xdr:row>6</xdr:row>
      <xdr:rowOff>225425</xdr:rowOff>
    </xdr:from>
    <xdr:to>
      <xdr:col>41</xdr:col>
      <xdr:colOff>179918</xdr:colOff>
      <xdr:row>8</xdr:row>
      <xdr:rowOff>52916</xdr:rowOff>
    </xdr:to>
    <xdr:sp macro="" textlink="">
      <xdr:nvSpPr>
        <xdr:cNvPr id="8" name="矩形 7"/>
        <xdr:cNvSpPr/>
      </xdr:nvSpPr>
      <xdr:spPr>
        <a:xfrm>
          <a:off x="12244922" y="1810385"/>
          <a:ext cx="1346196" cy="26945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B0F0"/>
                </a:solidFill>
                <a:prstDash val="solid"/>
              </a:ln>
              <a:solidFill>
                <a:srgbClr val="00B0F0"/>
              </a:solidFill>
              <a:effectLst/>
              <a:ea typeface="華康少女文字W7" pitchFamily="49" charset="-120"/>
            </a:rPr>
            <a:t>茶碗蒸</a:t>
          </a:r>
        </a:p>
      </xdr:txBody>
    </xdr:sp>
    <xdr:clientData/>
  </xdr:twoCellAnchor>
  <xdr:twoCellAnchor>
    <xdr:from>
      <xdr:col>27</xdr:col>
      <xdr:colOff>169334</xdr:colOff>
      <xdr:row>2</xdr:row>
      <xdr:rowOff>42331</xdr:rowOff>
    </xdr:from>
    <xdr:to>
      <xdr:col>32</xdr:col>
      <xdr:colOff>169334</xdr:colOff>
      <xdr:row>3</xdr:row>
      <xdr:rowOff>31749</xdr:rowOff>
    </xdr:to>
    <xdr:sp macro="" textlink="">
      <xdr:nvSpPr>
        <xdr:cNvPr id="9" name="矩形 8"/>
        <xdr:cNvSpPr/>
      </xdr:nvSpPr>
      <xdr:spPr>
        <a:xfrm>
          <a:off x="9313334" y="560491"/>
          <a:ext cx="1524000" cy="25611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芹菜甜不辣</a:t>
          </a:r>
        </a:p>
      </xdr:txBody>
    </xdr:sp>
    <xdr:clientData/>
  </xdr:twoCellAnchor>
  <xdr:twoCellAnchor>
    <xdr:from>
      <xdr:col>32</xdr:col>
      <xdr:colOff>201085</xdr:colOff>
      <xdr:row>1</xdr:row>
      <xdr:rowOff>266698</xdr:rowOff>
    </xdr:from>
    <xdr:to>
      <xdr:col>36</xdr:col>
      <xdr:colOff>116417</xdr:colOff>
      <xdr:row>2</xdr:row>
      <xdr:rowOff>188381</xdr:rowOff>
    </xdr:to>
    <xdr:sp macro="" textlink="">
      <xdr:nvSpPr>
        <xdr:cNvPr id="10" name="矩形 9"/>
        <xdr:cNvSpPr/>
      </xdr:nvSpPr>
      <xdr:spPr>
        <a:xfrm>
          <a:off x="10869085" y="518158"/>
          <a:ext cx="1134532" cy="18838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00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番茄炒蛋</a:t>
          </a:r>
        </a:p>
      </xdr:txBody>
    </xdr:sp>
    <xdr:clientData/>
  </xdr:twoCellAnchor>
  <xdr:twoCellAnchor>
    <xdr:from>
      <xdr:col>38</xdr:col>
      <xdr:colOff>275167</xdr:colOff>
      <xdr:row>33</xdr:row>
      <xdr:rowOff>10583</xdr:rowOff>
    </xdr:from>
    <xdr:to>
      <xdr:col>42</xdr:col>
      <xdr:colOff>254000</xdr:colOff>
      <xdr:row>34</xdr:row>
      <xdr:rowOff>50374</xdr:rowOff>
    </xdr:to>
    <xdr:sp macro="" textlink="">
      <xdr:nvSpPr>
        <xdr:cNvPr id="11" name="矩形 10"/>
        <xdr:cNvSpPr/>
      </xdr:nvSpPr>
      <xdr:spPr>
        <a:xfrm>
          <a:off x="12771967" y="8202083"/>
          <a:ext cx="1198033" cy="30649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C000"/>
              </a:solidFill>
              <a:effectLst/>
              <a:latin typeface="+mn-lt"/>
              <a:ea typeface="華康少女文字W7" pitchFamily="49" charset="-120"/>
              <a:cs typeface="+mn-cs"/>
            </a:rPr>
            <a:t>雞塊</a:t>
          </a:r>
        </a:p>
      </xdr:txBody>
    </xdr:sp>
    <xdr:clientData/>
  </xdr:twoCellAnchor>
  <xdr:twoCellAnchor>
    <xdr:from>
      <xdr:col>31</xdr:col>
      <xdr:colOff>328085</xdr:colOff>
      <xdr:row>6</xdr:row>
      <xdr:rowOff>74083</xdr:rowOff>
    </xdr:from>
    <xdr:to>
      <xdr:col>36</xdr:col>
      <xdr:colOff>25590</xdr:colOff>
      <xdr:row>7</xdr:row>
      <xdr:rowOff>104865</xdr:rowOff>
    </xdr:to>
    <xdr:sp macro="" textlink="">
      <xdr:nvSpPr>
        <xdr:cNvPr id="12" name="矩形 11"/>
        <xdr:cNvSpPr/>
      </xdr:nvSpPr>
      <xdr:spPr>
        <a:xfrm>
          <a:off x="10668425" y="1659043"/>
          <a:ext cx="1244365" cy="29748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3175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/>
              <a:ea typeface="華康少女文字W7" pitchFamily="49" charset="-120"/>
            </a:rPr>
            <a:t>波隆那燉肉</a:t>
          </a:r>
        </a:p>
      </xdr:txBody>
    </xdr:sp>
    <xdr:clientData/>
  </xdr:twoCellAnchor>
  <xdr:twoCellAnchor>
    <xdr:from>
      <xdr:col>26</xdr:col>
      <xdr:colOff>95252</xdr:colOff>
      <xdr:row>12</xdr:row>
      <xdr:rowOff>190500</xdr:rowOff>
    </xdr:from>
    <xdr:to>
      <xdr:col>30</xdr:col>
      <xdr:colOff>126992</xdr:colOff>
      <xdr:row>14</xdr:row>
      <xdr:rowOff>10582</xdr:rowOff>
    </xdr:to>
    <xdr:sp macro="" textlink="">
      <xdr:nvSpPr>
        <xdr:cNvPr id="13" name="矩形 12"/>
        <xdr:cNvSpPr/>
      </xdr:nvSpPr>
      <xdr:spPr>
        <a:xfrm>
          <a:off x="8934452" y="3177540"/>
          <a:ext cx="1250940" cy="35348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ea typeface="華康少女文字W7" pitchFamily="49" charset="-120"/>
            </a:rPr>
            <a:t>綠豆湯</a:t>
          </a:r>
        </a:p>
      </xdr:txBody>
    </xdr:sp>
    <xdr:clientData/>
  </xdr:twoCellAnchor>
  <xdr:twoCellAnchor>
    <xdr:from>
      <xdr:col>32</xdr:col>
      <xdr:colOff>52919</xdr:colOff>
      <xdr:row>9</xdr:row>
      <xdr:rowOff>0</xdr:rowOff>
    </xdr:from>
    <xdr:to>
      <xdr:col>35</xdr:col>
      <xdr:colOff>273240</xdr:colOff>
      <xdr:row>10</xdr:row>
      <xdr:rowOff>164646</xdr:rowOff>
    </xdr:to>
    <xdr:sp macro="" textlink="">
      <xdr:nvSpPr>
        <xdr:cNvPr id="14" name="矩形 13"/>
        <xdr:cNvSpPr/>
      </xdr:nvSpPr>
      <xdr:spPr>
        <a:xfrm>
          <a:off x="10720919" y="2202180"/>
          <a:ext cx="1134721" cy="41610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0" cap="none" spc="0">
              <a:ln w="3175">
                <a:solidFill>
                  <a:srgbClr val="0000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金黃脆薯</a:t>
          </a:r>
        </a:p>
      </xdr:txBody>
    </xdr:sp>
    <xdr:clientData/>
  </xdr:twoCellAnchor>
  <xdr:twoCellAnchor>
    <xdr:from>
      <xdr:col>26</xdr:col>
      <xdr:colOff>158748</xdr:colOff>
      <xdr:row>44</xdr:row>
      <xdr:rowOff>95249</xdr:rowOff>
    </xdr:from>
    <xdr:to>
      <xdr:col>30</xdr:col>
      <xdr:colOff>21165</xdr:colOff>
      <xdr:row>45</xdr:row>
      <xdr:rowOff>0</xdr:rowOff>
    </xdr:to>
    <xdr:sp macro="" textlink="">
      <xdr:nvSpPr>
        <xdr:cNvPr id="15" name="矩形 14"/>
        <xdr:cNvSpPr/>
      </xdr:nvSpPr>
      <xdr:spPr>
        <a:xfrm>
          <a:off x="8997948" y="10930889"/>
          <a:ext cx="1081617" cy="8001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00B0F0"/>
                </a:solidFill>
                <a:prstDash val="solid"/>
              </a:ln>
              <a:solidFill>
                <a:srgbClr val="3366FF"/>
              </a:solidFill>
              <a:effectLst/>
              <a:ea typeface="華康少女文字W7" pitchFamily="49" charset="-120"/>
            </a:rPr>
            <a:t>雞肉堡</a:t>
          </a:r>
        </a:p>
      </xdr:txBody>
    </xdr:sp>
    <xdr:clientData/>
  </xdr:twoCellAnchor>
  <xdr:twoCellAnchor>
    <xdr:from>
      <xdr:col>26</xdr:col>
      <xdr:colOff>31754</xdr:colOff>
      <xdr:row>20</xdr:row>
      <xdr:rowOff>246585</xdr:rowOff>
    </xdr:from>
    <xdr:to>
      <xdr:col>30</xdr:col>
      <xdr:colOff>203978</xdr:colOff>
      <xdr:row>21</xdr:row>
      <xdr:rowOff>249768</xdr:rowOff>
    </xdr:to>
    <xdr:sp macro="" textlink="">
      <xdr:nvSpPr>
        <xdr:cNvPr id="16" name="矩形 15"/>
        <xdr:cNvSpPr/>
      </xdr:nvSpPr>
      <xdr:spPr>
        <a:xfrm>
          <a:off x="8870954" y="5169105"/>
          <a:ext cx="1391424" cy="26988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latin typeface="+mn-lt"/>
              <a:ea typeface="華康少女文字W7" pitchFamily="49" charset="-120"/>
              <a:cs typeface="+mn-cs"/>
            </a:rPr>
            <a:t>茄汁熱狗</a:t>
          </a:r>
        </a:p>
      </xdr:txBody>
    </xdr:sp>
    <xdr:clientData/>
  </xdr:twoCellAnchor>
  <xdr:twoCellAnchor>
    <xdr:from>
      <xdr:col>27</xdr:col>
      <xdr:colOff>317495</xdr:colOff>
      <xdr:row>31</xdr:row>
      <xdr:rowOff>42325</xdr:rowOff>
    </xdr:from>
    <xdr:to>
      <xdr:col>31</xdr:col>
      <xdr:colOff>243417</xdr:colOff>
      <xdr:row>32</xdr:row>
      <xdr:rowOff>69840</xdr:rowOff>
    </xdr:to>
    <xdr:sp macro="" textlink="">
      <xdr:nvSpPr>
        <xdr:cNvPr id="17" name="矩形 16"/>
        <xdr:cNvSpPr/>
      </xdr:nvSpPr>
      <xdr:spPr>
        <a:xfrm>
          <a:off x="9446255" y="7700425"/>
          <a:ext cx="1160362" cy="29421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0000"/>
                </a:solidFill>
                <a:prstDash val="solid"/>
              </a:ln>
              <a:solidFill>
                <a:schemeClr val="accent2"/>
              </a:solidFill>
              <a:effectLst/>
              <a:ea typeface="華康少女文字W7" pitchFamily="49" charset="-120"/>
            </a:rPr>
            <a:t>照燒豬排</a:t>
          </a:r>
        </a:p>
      </xdr:txBody>
    </xdr:sp>
    <xdr:clientData/>
  </xdr:twoCellAnchor>
  <xdr:twoCellAnchor>
    <xdr:from>
      <xdr:col>26</xdr:col>
      <xdr:colOff>285749</xdr:colOff>
      <xdr:row>15</xdr:row>
      <xdr:rowOff>190511</xdr:rowOff>
    </xdr:from>
    <xdr:to>
      <xdr:col>31</xdr:col>
      <xdr:colOff>275164</xdr:colOff>
      <xdr:row>17</xdr:row>
      <xdr:rowOff>1</xdr:rowOff>
    </xdr:to>
    <xdr:sp macro="" textlink="">
      <xdr:nvSpPr>
        <xdr:cNvPr id="18" name="矩形 17"/>
        <xdr:cNvSpPr/>
      </xdr:nvSpPr>
      <xdr:spPr>
        <a:xfrm>
          <a:off x="9124949" y="3977651"/>
          <a:ext cx="1513415" cy="25145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00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韓式泡菜鍋</a:t>
          </a:r>
        </a:p>
      </xdr:txBody>
    </xdr:sp>
    <xdr:clientData/>
  </xdr:twoCellAnchor>
  <xdr:twoCellAnchor>
    <xdr:from>
      <xdr:col>20</xdr:col>
      <xdr:colOff>232833</xdr:colOff>
      <xdr:row>18</xdr:row>
      <xdr:rowOff>190508</xdr:rowOff>
    </xdr:from>
    <xdr:to>
      <xdr:col>24</xdr:col>
      <xdr:colOff>237251</xdr:colOff>
      <xdr:row>20</xdr:row>
      <xdr:rowOff>10598</xdr:rowOff>
    </xdr:to>
    <xdr:sp macro="" textlink="">
      <xdr:nvSpPr>
        <xdr:cNvPr id="19" name="矩形 18"/>
        <xdr:cNvSpPr/>
      </xdr:nvSpPr>
      <xdr:spPr>
        <a:xfrm>
          <a:off x="7243233" y="4594868"/>
          <a:ext cx="1223618" cy="33825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3175">
                <a:solidFill>
                  <a:srgbClr val="00FF00"/>
                </a:solidFill>
                <a:prstDash val="solid"/>
              </a:ln>
              <a:solidFill>
                <a:srgbClr val="00FF00"/>
              </a:solidFill>
              <a:effectLst/>
              <a:ea typeface="華康少女文字W7" pitchFamily="49" charset="-120"/>
            </a:rPr>
            <a:t>洋蔥油雞</a:t>
          </a:r>
        </a:p>
      </xdr:txBody>
    </xdr:sp>
    <xdr:clientData/>
  </xdr:twoCellAnchor>
  <xdr:twoCellAnchor>
    <xdr:from>
      <xdr:col>36</xdr:col>
      <xdr:colOff>253990</xdr:colOff>
      <xdr:row>35</xdr:row>
      <xdr:rowOff>4</xdr:rowOff>
    </xdr:from>
    <xdr:to>
      <xdr:col>40</xdr:col>
      <xdr:colOff>190492</xdr:colOff>
      <xdr:row>37</xdr:row>
      <xdr:rowOff>5</xdr:rowOff>
    </xdr:to>
    <xdr:sp macro="" textlink="">
      <xdr:nvSpPr>
        <xdr:cNvPr id="20" name="矩形 19"/>
        <xdr:cNvSpPr/>
      </xdr:nvSpPr>
      <xdr:spPr>
        <a:xfrm>
          <a:off x="12141190" y="8633464"/>
          <a:ext cx="1155702" cy="42672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滷蛋</a:t>
          </a:r>
        </a:p>
      </xdr:txBody>
    </xdr:sp>
    <xdr:clientData/>
  </xdr:twoCellAnchor>
  <xdr:twoCellAnchor>
    <xdr:from>
      <xdr:col>36</xdr:col>
      <xdr:colOff>1</xdr:colOff>
      <xdr:row>20</xdr:row>
      <xdr:rowOff>63500</xdr:rowOff>
    </xdr:from>
    <xdr:to>
      <xdr:col>40</xdr:col>
      <xdr:colOff>52915</xdr:colOff>
      <xdr:row>21</xdr:row>
      <xdr:rowOff>62443</xdr:rowOff>
    </xdr:to>
    <xdr:sp macro="" textlink="">
      <xdr:nvSpPr>
        <xdr:cNvPr id="21" name="矩形 20"/>
        <xdr:cNvSpPr/>
      </xdr:nvSpPr>
      <xdr:spPr>
        <a:xfrm>
          <a:off x="11887201" y="4986020"/>
          <a:ext cx="1272114" cy="26564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金黃雞腿</a:t>
          </a:r>
        </a:p>
      </xdr:txBody>
    </xdr:sp>
    <xdr:clientData/>
  </xdr:twoCellAnchor>
  <xdr:twoCellAnchor>
    <xdr:from>
      <xdr:col>26</xdr:col>
      <xdr:colOff>264586</xdr:colOff>
      <xdr:row>8</xdr:row>
      <xdr:rowOff>127011</xdr:rowOff>
    </xdr:from>
    <xdr:to>
      <xdr:col>30</xdr:col>
      <xdr:colOff>211670</xdr:colOff>
      <xdr:row>10</xdr:row>
      <xdr:rowOff>31747</xdr:rowOff>
    </xdr:to>
    <xdr:sp macro="" textlink="">
      <xdr:nvSpPr>
        <xdr:cNvPr id="22" name="矩形 21"/>
        <xdr:cNvSpPr/>
      </xdr:nvSpPr>
      <xdr:spPr>
        <a:xfrm>
          <a:off x="9103786" y="2153931"/>
          <a:ext cx="1166284" cy="33145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3366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檸檬雞柳</a:t>
          </a:r>
        </a:p>
      </xdr:txBody>
    </xdr:sp>
    <xdr:clientData/>
  </xdr:twoCellAnchor>
  <xdr:twoCellAnchor>
    <xdr:from>
      <xdr:col>23</xdr:col>
      <xdr:colOff>63495</xdr:colOff>
      <xdr:row>7</xdr:row>
      <xdr:rowOff>74085</xdr:rowOff>
    </xdr:from>
    <xdr:to>
      <xdr:col>26</xdr:col>
      <xdr:colOff>328084</xdr:colOff>
      <xdr:row>9</xdr:row>
      <xdr:rowOff>21166</xdr:rowOff>
    </xdr:to>
    <xdr:sp macro="" textlink="">
      <xdr:nvSpPr>
        <xdr:cNvPr id="23" name="矩形 22"/>
        <xdr:cNvSpPr/>
      </xdr:nvSpPr>
      <xdr:spPr>
        <a:xfrm>
          <a:off x="7988295" y="1925745"/>
          <a:ext cx="1156129" cy="29760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chemeClr val="accent2"/>
                </a:solidFill>
                <a:prstDash val="solid"/>
              </a:ln>
              <a:solidFill>
                <a:schemeClr val="accent2"/>
              </a:solidFill>
              <a:effectLst/>
              <a:ea typeface="華康少女文字W7" pitchFamily="49" charset="-120"/>
            </a:rPr>
            <a:t>海苔薯條</a:t>
          </a:r>
        </a:p>
      </xdr:txBody>
    </xdr:sp>
    <xdr:clientData/>
  </xdr:twoCellAnchor>
  <xdr:twoCellAnchor>
    <xdr:from>
      <xdr:col>20</xdr:col>
      <xdr:colOff>169333</xdr:colOff>
      <xdr:row>20</xdr:row>
      <xdr:rowOff>95249</xdr:rowOff>
    </xdr:from>
    <xdr:to>
      <xdr:col>25</xdr:col>
      <xdr:colOff>137581</xdr:colOff>
      <xdr:row>21</xdr:row>
      <xdr:rowOff>105833</xdr:rowOff>
    </xdr:to>
    <xdr:sp macro="" textlink="">
      <xdr:nvSpPr>
        <xdr:cNvPr id="24" name="矩形 23"/>
        <xdr:cNvSpPr/>
      </xdr:nvSpPr>
      <xdr:spPr>
        <a:xfrm>
          <a:off x="7179733" y="5017769"/>
          <a:ext cx="1492248" cy="27728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奶香雞蛋糕</a:t>
          </a:r>
        </a:p>
      </xdr:txBody>
    </xdr:sp>
    <xdr:clientData/>
  </xdr:twoCellAnchor>
  <xdr:twoCellAnchor>
    <xdr:from>
      <xdr:col>22</xdr:col>
      <xdr:colOff>179920</xdr:colOff>
      <xdr:row>14</xdr:row>
      <xdr:rowOff>137592</xdr:rowOff>
    </xdr:from>
    <xdr:to>
      <xdr:col>26</xdr:col>
      <xdr:colOff>190500</xdr:colOff>
      <xdr:row>15</xdr:row>
      <xdr:rowOff>126999</xdr:rowOff>
    </xdr:to>
    <xdr:sp macro="" textlink="">
      <xdr:nvSpPr>
        <xdr:cNvPr id="25" name="矩形 24"/>
        <xdr:cNvSpPr/>
      </xdr:nvSpPr>
      <xdr:spPr>
        <a:xfrm>
          <a:off x="7799920" y="3658032"/>
          <a:ext cx="1229780" cy="25610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00FF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紅燒豚肉</a:t>
          </a:r>
        </a:p>
      </xdr:txBody>
    </xdr:sp>
    <xdr:clientData/>
  </xdr:twoCellAnchor>
  <xdr:twoCellAnchor>
    <xdr:from>
      <xdr:col>20</xdr:col>
      <xdr:colOff>158744</xdr:colOff>
      <xdr:row>11</xdr:row>
      <xdr:rowOff>201083</xdr:rowOff>
    </xdr:from>
    <xdr:to>
      <xdr:col>24</xdr:col>
      <xdr:colOff>84666</xdr:colOff>
      <xdr:row>12</xdr:row>
      <xdr:rowOff>232832</xdr:rowOff>
    </xdr:to>
    <xdr:sp macro="" textlink="">
      <xdr:nvSpPr>
        <xdr:cNvPr id="26" name="矩形 25"/>
        <xdr:cNvSpPr/>
      </xdr:nvSpPr>
      <xdr:spPr>
        <a:xfrm>
          <a:off x="7169144" y="2921423"/>
          <a:ext cx="1145122" cy="29844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0000"/>
                </a:solidFill>
                <a:prstDash val="solid"/>
              </a:ln>
              <a:solidFill>
                <a:schemeClr val="accent2"/>
              </a:solidFill>
              <a:effectLst/>
              <a:ea typeface="華康少女文字W7" pitchFamily="49" charset="-120"/>
            </a:rPr>
            <a:t>起司洋芋</a:t>
          </a:r>
        </a:p>
      </xdr:txBody>
    </xdr:sp>
    <xdr:clientData/>
  </xdr:twoCellAnchor>
  <xdr:twoCellAnchor>
    <xdr:from>
      <xdr:col>25</xdr:col>
      <xdr:colOff>264581</xdr:colOff>
      <xdr:row>19</xdr:row>
      <xdr:rowOff>10580</xdr:rowOff>
    </xdr:from>
    <xdr:to>
      <xdr:col>29</xdr:col>
      <xdr:colOff>201082</xdr:colOff>
      <xdr:row>20</xdr:row>
      <xdr:rowOff>31750</xdr:rowOff>
    </xdr:to>
    <xdr:sp macro="" textlink="">
      <xdr:nvSpPr>
        <xdr:cNvPr id="27" name="矩形 26"/>
        <xdr:cNvSpPr/>
      </xdr:nvSpPr>
      <xdr:spPr>
        <a:xfrm>
          <a:off x="8798981" y="4666400"/>
          <a:ext cx="1155701" cy="28787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海帶豆干</a:t>
          </a:r>
        </a:p>
      </xdr:txBody>
    </xdr:sp>
    <xdr:clientData/>
  </xdr:twoCellAnchor>
  <xdr:twoCellAnchor>
    <xdr:from>
      <xdr:col>31</xdr:col>
      <xdr:colOff>84666</xdr:colOff>
      <xdr:row>13</xdr:row>
      <xdr:rowOff>42340</xdr:rowOff>
    </xdr:from>
    <xdr:to>
      <xdr:col>35</xdr:col>
      <xdr:colOff>3</xdr:colOff>
      <xdr:row>14</xdr:row>
      <xdr:rowOff>63502</xdr:rowOff>
    </xdr:to>
    <xdr:sp macro="" textlink="">
      <xdr:nvSpPr>
        <xdr:cNvPr id="28" name="矩形 27"/>
        <xdr:cNvSpPr/>
      </xdr:nvSpPr>
      <xdr:spPr>
        <a:xfrm>
          <a:off x="10447866" y="3296080"/>
          <a:ext cx="1134537" cy="28786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C000"/>
              </a:solidFill>
              <a:effectLst/>
              <a:ea typeface="華康少女文字W7" pitchFamily="49" charset="-120"/>
            </a:rPr>
            <a:t>茄汁熱狗</a:t>
          </a:r>
        </a:p>
      </xdr:txBody>
    </xdr:sp>
    <xdr:clientData/>
  </xdr:twoCellAnchor>
  <xdr:twoCellAnchor>
    <xdr:from>
      <xdr:col>21</xdr:col>
      <xdr:colOff>158748</xdr:colOff>
      <xdr:row>10</xdr:row>
      <xdr:rowOff>10585</xdr:rowOff>
    </xdr:from>
    <xdr:to>
      <xdr:col>25</xdr:col>
      <xdr:colOff>158749</xdr:colOff>
      <xdr:row>11</xdr:row>
      <xdr:rowOff>65930</xdr:rowOff>
    </xdr:to>
    <xdr:sp macro="" textlink="">
      <xdr:nvSpPr>
        <xdr:cNvPr id="29" name="矩形 28"/>
        <xdr:cNvSpPr/>
      </xdr:nvSpPr>
      <xdr:spPr>
        <a:xfrm>
          <a:off x="7473948" y="2464225"/>
          <a:ext cx="1219201" cy="32204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/>
              <a:ea typeface="華康POP1體" pitchFamily="49" charset="-120"/>
            </a:rPr>
            <a:t>茄汁熱狗</a:t>
          </a:r>
        </a:p>
      </xdr:txBody>
    </xdr:sp>
    <xdr:clientData/>
  </xdr:twoCellAnchor>
  <xdr:twoCellAnchor>
    <xdr:from>
      <xdr:col>35</xdr:col>
      <xdr:colOff>190501</xdr:colOff>
      <xdr:row>0</xdr:row>
      <xdr:rowOff>52922</xdr:rowOff>
    </xdr:from>
    <xdr:to>
      <xdr:col>39</xdr:col>
      <xdr:colOff>194919</xdr:colOff>
      <xdr:row>1</xdr:row>
      <xdr:rowOff>158762</xdr:rowOff>
    </xdr:to>
    <xdr:sp macro="" textlink="">
      <xdr:nvSpPr>
        <xdr:cNvPr id="30" name="矩形 29"/>
        <xdr:cNvSpPr/>
      </xdr:nvSpPr>
      <xdr:spPr>
        <a:xfrm>
          <a:off x="11772901" y="52922"/>
          <a:ext cx="1223618" cy="35730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菜脯炒蛋</a:t>
          </a:r>
        </a:p>
      </xdr:txBody>
    </xdr:sp>
    <xdr:clientData/>
  </xdr:twoCellAnchor>
  <xdr:twoCellAnchor>
    <xdr:from>
      <xdr:col>34</xdr:col>
      <xdr:colOff>95248</xdr:colOff>
      <xdr:row>10</xdr:row>
      <xdr:rowOff>211665</xdr:rowOff>
    </xdr:from>
    <xdr:to>
      <xdr:col>38</xdr:col>
      <xdr:colOff>42331</xdr:colOff>
      <xdr:row>11</xdr:row>
      <xdr:rowOff>201081</xdr:rowOff>
    </xdr:to>
    <xdr:sp macro="" textlink="">
      <xdr:nvSpPr>
        <xdr:cNvPr id="31" name="矩形 30"/>
        <xdr:cNvSpPr/>
      </xdr:nvSpPr>
      <xdr:spPr>
        <a:xfrm>
          <a:off x="11372848" y="2665305"/>
          <a:ext cx="1166283" cy="25611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茄汁熱狗</a:t>
          </a:r>
        </a:p>
      </xdr:txBody>
    </xdr:sp>
    <xdr:clientData/>
  </xdr:twoCellAnchor>
  <xdr:twoCellAnchor>
    <xdr:from>
      <xdr:col>20</xdr:col>
      <xdr:colOff>232833</xdr:colOff>
      <xdr:row>38</xdr:row>
      <xdr:rowOff>2</xdr:rowOff>
    </xdr:from>
    <xdr:to>
      <xdr:col>24</xdr:col>
      <xdr:colOff>201083</xdr:colOff>
      <xdr:row>39</xdr:row>
      <xdr:rowOff>31751</xdr:rowOff>
    </xdr:to>
    <xdr:sp macro="" textlink="">
      <xdr:nvSpPr>
        <xdr:cNvPr id="32" name="矩形 31"/>
        <xdr:cNvSpPr/>
      </xdr:nvSpPr>
      <xdr:spPr>
        <a:xfrm>
          <a:off x="7243233" y="9326882"/>
          <a:ext cx="1187450" cy="29844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卡啦雞排</a:t>
          </a:r>
        </a:p>
      </xdr:txBody>
    </xdr:sp>
    <xdr:clientData/>
  </xdr:twoCellAnchor>
  <xdr:twoCellAnchor>
    <xdr:from>
      <xdr:col>27</xdr:col>
      <xdr:colOff>169333</xdr:colOff>
      <xdr:row>10</xdr:row>
      <xdr:rowOff>137584</xdr:rowOff>
    </xdr:from>
    <xdr:to>
      <xdr:col>31</xdr:col>
      <xdr:colOff>201082</xdr:colOff>
      <xdr:row>11</xdr:row>
      <xdr:rowOff>137583</xdr:rowOff>
    </xdr:to>
    <xdr:sp macro="" textlink="">
      <xdr:nvSpPr>
        <xdr:cNvPr id="33" name="矩形 32"/>
        <xdr:cNvSpPr/>
      </xdr:nvSpPr>
      <xdr:spPr>
        <a:xfrm>
          <a:off x="9313333" y="2591224"/>
          <a:ext cx="1250949" cy="26669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B050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碳烤雞腿</a:t>
          </a:r>
        </a:p>
      </xdr:txBody>
    </xdr:sp>
    <xdr:clientData/>
  </xdr:twoCellAnchor>
  <xdr:twoCellAnchor>
    <xdr:from>
      <xdr:col>34</xdr:col>
      <xdr:colOff>116416</xdr:colOff>
      <xdr:row>11</xdr:row>
      <xdr:rowOff>254002</xdr:rowOff>
    </xdr:from>
    <xdr:to>
      <xdr:col>38</xdr:col>
      <xdr:colOff>243412</xdr:colOff>
      <xdr:row>13</xdr:row>
      <xdr:rowOff>10585</xdr:rowOff>
    </xdr:to>
    <xdr:sp macro="" textlink="">
      <xdr:nvSpPr>
        <xdr:cNvPr id="34" name="矩形 33"/>
        <xdr:cNvSpPr/>
      </xdr:nvSpPr>
      <xdr:spPr>
        <a:xfrm>
          <a:off x="11394016" y="2974342"/>
          <a:ext cx="1346196" cy="28998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3175">
                <a:solidFill>
                  <a:srgbClr val="00B0F0"/>
                </a:solidFill>
                <a:prstDash val="solid"/>
              </a:ln>
              <a:solidFill>
                <a:srgbClr val="00B0F0"/>
              </a:solidFill>
              <a:effectLst/>
              <a:ea typeface="華康少女文字W7" pitchFamily="49" charset="-120"/>
            </a:rPr>
            <a:t>番茄炒蛋</a:t>
          </a:r>
        </a:p>
      </xdr:txBody>
    </xdr:sp>
    <xdr:clientData/>
  </xdr:twoCellAnchor>
  <xdr:twoCellAnchor>
    <xdr:from>
      <xdr:col>27</xdr:col>
      <xdr:colOff>52916</xdr:colOff>
      <xdr:row>28</xdr:row>
      <xdr:rowOff>63499</xdr:rowOff>
    </xdr:from>
    <xdr:to>
      <xdr:col>30</xdr:col>
      <xdr:colOff>317497</xdr:colOff>
      <xdr:row>29</xdr:row>
      <xdr:rowOff>137581</xdr:rowOff>
    </xdr:to>
    <xdr:sp macro="" textlink="">
      <xdr:nvSpPr>
        <xdr:cNvPr id="35" name="矩形 34"/>
        <xdr:cNvSpPr/>
      </xdr:nvSpPr>
      <xdr:spPr>
        <a:xfrm>
          <a:off x="9196916" y="6921499"/>
          <a:ext cx="1163741" cy="34078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 baseline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latin typeface="+mn-lt"/>
              <a:ea typeface="華康少女文字W7" pitchFamily="49" charset="-120"/>
              <a:cs typeface="+mn-cs"/>
            </a:rPr>
            <a:t>茄汁熱狗</a:t>
          </a:r>
        </a:p>
      </xdr:txBody>
    </xdr:sp>
    <xdr:clientData/>
  </xdr:twoCellAnchor>
  <xdr:twoCellAnchor>
    <xdr:from>
      <xdr:col>23</xdr:col>
      <xdr:colOff>21166</xdr:colOff>
      <xdr:row>30</xdr:row>
      <xdr:rowOff>101600</xdr:rowOff>
    </xdr:from>
    <xdr:to>
      <xdr:col>27</xdr:col>
      <xdr:colOff>25584</xdr:colOff>
      <xdr:row>31</xdr:row>
      <xdr:rowOff>169340</xdr:rowOff>
    </xdr:to>
    <xdr:sp macro="" textlink="">
      <xdr:nvSpPr>
        <xdr:cNvPr id="36" name="矩形 35"/>
        <xdr:cNvSpPr/>
      </xdr:nvSpPr>
      <xdr:spPr>
        <a:xfrm>
          <a:off x="7945966" y="7493000"/>
          <a:ext cx="1223618" cy="33444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3175">
                <a:solidFill>
                  <a:srgbClr val="FFFF00"/>
                </a:solidFill>
                <a:prstDash val="solid"/>
              </a:ln>
              <a:solidFill>
                <a:srgbClr val="00FF00"/>
              </a:solidFill>
              <a:effectLst/>
              <a:ea typeface="華康少女文字W7" pitchFamily="49" charset="-120"/>
            </a:rPr>
            <a:t>泡菜什錦鍋</a:t>
          </a:r>
        </a:p>
      </xdr:txBody>
    </xdr:sp>
    <xdr:clientData/>
  </xdr:twoCellAnchor>
  <xdr:twoCellAnchor>
    <xdr:from>
      <xdr:col>21</xdr:col>
      <xdr:colOff>201083</xdr:colOff>
      <xdr:row>42</xdr:row>
      <xdr:rowOff>211667</xdr:rowOff>
    </xdr:from>
    <xdr:to>
      <xdr:col>25</xdr:col>
      <xdr:colOff>148165</xdr:colOff>
      <xdr:row>44</xdr:row>
      <xdr:rowOff>57143</xdr:rowOff>
    </xdr:to>
    <xdr:sp macro="" textlink="">
      <xdr:nvSpPr>
        <xdr:cNvPr id="37" name="矩形 36"/>
        <xdr:cNvSpPr/>
      </xdr:nvSpPr>
      <xdr:spPr>
        <a:xfrm>
          <a:off x="7516283" y="10605347"/>
          <a:ext cx="1166282" cy="28743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ea typeface="華康少女文字W7" pitchFamily="49" charset="-120"/>
            </a:rPr>
            <a:t>珍珠腸</a:t>
          </a:r>
        </a:p>
      </xdr:txBody>
    </xdr:sp>
    <xdr:clientData/>
  </xdr:twoCellAnchor>
  <xdr:twoCellAnchor>
    <xdr:from>
      <xdr:col>21</xdr:col>
      <xdr:colOff>42332</xdr:colOff>
      <xdr:row>36</xdr:row>
      <xdr:rowOff>170390</xdr:rowOff>
    </xdr:from>
    <xdr:to>
      <xdr:col>24</xdr:col>
      <xdr:colOff>328083</xdr:colOff>
      <xdr:row>37</xdr:row>
      <xdr:rowOff>207417</xdr:rowOff>
    </xdr:to>
    <xdr:sp macro="" textlink="">
      <xdr:nvSpPr>
        <xdr:cNvPr id="38" name="矩形 37"/>
        <xdr:cNvSpPr/>
      </xdr:nvSpPr>
      <xdr:spPr>
        <a:xfrm>
          <a:off x="7357532" y="8979110"/>
          <a:ext cx="1177291" cy="28848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肉燥炒麵</a:t>
          </a:r>
        </a:p>
      </xdr:txBody>
    </xdr:sp>
    <xdr:clientData/>
  </xdr:twoCellAnchor>
  <xdr:twoCellAnchor>
    <xdr:from>
      <xdr:col>26</xdr:col>
      <xdr:colOff>296333</xdr:colOff>
      <xdr:row>22</xdr:row>
      <xdr:rowOff>127002</xdr:rowOff>
    </xdr:from>
    <xdr:to>
      <xdr:col>31</xdr:col>
      <xdr:colOff>190499</xdr:colOff>
      <xdr:row>23</xdr:row>
      <xdr:rowOff>127000</xdr:rowOff>
    </xdr:to>
    <xdr:sp macro="" textlink="">
      <xdr:nvSpPr>
        <xdr:cNvPr id="39" name="矩形 38"/>
        <xdr:cNvSpPr/>
      </xdr:nvSpPr>
      <xdr:spPr>
        <a:xfrm>
          <a:off x="9135533" y="5582922"/>
          <a:ext cx="1418166" cy="26669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0000FF"/>
                </a:solidFill>
                <a:prstDash val="solid"/>
              </a:ln>
              <a:solidFill>
                <a:srgbClr val="3366FF"/>
              </a:solidFill>
              <a:effectLst/>
              <a:latin typeface="+mn-lt"/>
              <a:ea typeface="華康少女文字W7" pitchFamily="49" charset="-120"/>
              <a:cs typeface="+mn-cs"/>
            </a:rPr>
            <a:t>起司焗洋芋</a:t>
          </a:r>
        </a:p>
      </xdr:txBody>
    </xdr:sp>
    <xdr:clientData/>
  </xdr:twoCellAnchor>
  <xdr:twoCellAnchor>
    <xdr:from>
      <xdr:col>35</xdr:col>
      <xdr:colOff>116411</xdr:colOff>
      <xdr:row>17</xdr:row>
      <xdr:rowOff>95250</xdr:rowOff>
    </xdr:from>
    <xdr:to>
      <xdr:col>39</xdr:col>
      <xdr:colOff>222247</xdr:colOff>
      <xdr:row>19</xdr:row>
      <xdr:rowOff>74083</xdr:rowOff>
    </xdr:to>
    <xdr:sp macro="" textlink="">
      <xdr:nvSpPr>
        <xdr:cNvPr id="40" name="矩形 39"/>
        <xdr:cNvSpPr/>
      </xdr:nvSpPr>
      <xdr:spPr>
        <a:xfrm>
          <a:off x="11698811" y="4324350"/>
          <a:ext cx="1325036" cy="40555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3175">
                <a:solidFill>
                  <a:srgbClr val="FFFF00"/>
                </a:solidFill>
                <a:prstDash val="solid"/>
              </a:ln>
              <a:solidFill>
                <a:srgbClr val="00FF00"/>
              </a:solidFill>
              <a:effectLst/>
              <a:ea typeface="華康少女文字W7" pitchFamily="49" charset="-120"/>
            </a:rPr>
            <a:t>雲吞魚蛋佐白菜</a:t>
          </a:r>
        </a:p>
      </xdr:txBody>
    </xdr:sp>
    <xdr:clientData/>
  </xdr:twoCellAnchor>
  <xdr:twoCellAnchor>
    <xdr:from>
      <xdr:col>32</xdr:col>
      <xdr:colOff>137584</xdr:colOff>
      <xdr:row>22</xdr:row>
      <xdr:rowOff>42334</xdr:rowOff>
    </xdr:from>
    <xdr:to>
      <xdr:col>35</xdr:col>
      <xdr:colOff>254000</xdr:colOff>
      <xdr:row>23</xdr:row>
      <xdr:rowOff>31750</xdr:rowOff>
    </xdr:to>
    <xdr:sp macro="" textlink="">
      <xdr:nvSpPr>
        <xdr:cNvPr id="41" name="矩形 40"/>
        <xdr:cNvSpPr/>
      </xdr:nvSpPr>
      <xdr:spPr>
        <a:xfrm>
          <a:off x="10805584" y="5498254"/>
          <a:ext cx="1030816" cy="25611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珍珠腸</a:t>
          </a:r>
        </a:p>
      </xdr:txBody>
    </xdr:sp>
    <xdr:clientData/>
  </xdr:twoCellAnchor>
  <xdr:twoCellAnchor>
    <xdr:from>
      <xdr:col>33</xdr:col>
      <xdr:colOff>31747</xdr:colOff>
      <xdr:row>31</xdr:row>
      <xdr:rowOff>190499</xdr:rowOff>
    </xdr:from>
    <xdr:to>
      <xdr:col>36</xdr:col>
      <xdr:colOff>296332</xdr:colOff>
      <xdr:row>32</xdr:row>
      <xdr:rowOff>201079</xdr:rowOff>
    </xdr:to>
    <xdr:sp macro="" textlink="">
      <xdr:nvSpPr>
        <xdr:cNvPr id="42" name="矩形 41"/>
        <xdr:cNvSpPr/>
      </xdr:nvSpPr>
      <xdr:spPr>
        <a:xfrm>
          <a:off x="11004547" y="7848599"/>
          <a:ext cx="1178985" cy="27728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3366FF"/>
                </a:solidFill>
                <a:prstDash val="solid"/>
              </a:ln>
              <a:solidFill>
                <a:srgbClr val="00B0F0"/>
              </a:solidFill>
              <a:effectLst/>
              <a:latin typeface="+mn-lt"/>
              <a:ea typeface="華康少女文字W7" pitchFamily="49" charset="-120"/>
              <a:cs typeface="+mn-cs"/>
            </a:rPr>
            <a:t>花枝丸</a:t>
          </a:r>
        </a:p>
      </xdr:txBody>
    </xdr:sp>
    <xdr:clientData/>
  </xdr:twoCellAnchor>
  <xdr:twoCellAnchor>
    <xdr:from>
      <xdr:col>22</xdr:col>
      <xdr:colOff>52917</xdr:colOff>
      <xdr:row>0</xdr:row>
      <xdr:rowOff>31752</xdr:rowOff>
    </xdr:from>
    <xdr:to>
      <xdr:col>31</xdr:col>
      <xdr:colOff>118532</xdr:colOff>
      <xdr:row>1</xdr:row>
      <xdr:rowOff>137582</xdr:rowOff>
    </xdr:to>
    <xdr:sp macro="" textlink="">
      <xdr:nvSpPr>
        <xdr:cNvPr id="43" name="矩形 42"/>
        <xdr:cNvSpPr/>
      </xdr:nvSpPr>
      <xdr:spPr>
        <a:xfrm>
          <a:off x="7672917" y="31752"/>
          <a:ext cx="2808815" cy="357290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35F9E"/>
                </a:solidFill>
                <a:prstDash val="solid"/>
              </a:ln>
              <a:solidFill>
                <a:srgbClr val="F793BE"/>
              </a:solidFill>
              <a:effectLst/>
              <a:ea typeface="華康少女文字W7" pitchFamily="49" charset="-120"/>
            </a:rPr>
            <a:t>台式香腸炒飯</a:t>
          </a:r>
          <a:r>
            <a:rPr lang="en-US" altLang="zh-TW" sz="2000" b="0" cap="none" spc="0">
              <a:ln w="12700">
                <a:solidFill>
                  <a:srgbClr val="F35F9E"/>
                </a:solidFill>
                <a:prstDash val="solid"/>
              </a:ln>
              <a:solidFill>
                <a:srgbClr val="F793BE"/>
              </a:solidFill>
              <a:effectLst/>
              <a:ea typeface="華康少女文字W7" pitchFamily="49" charset="-120"/>
            </a:rPr>
            <a:t>/</a:t>
          </a:r>
          <a:r>
            <a:rPr lang="zh-TW" altLang="en-US" sz="2000" b="0" cap="none" spc="0">
              <a:ln w="12700">
                <a:solidFill>
                  <a:srgbClr val="F35F9E"/>
                </a:solidFill>
                <a:prstDash val="solid"/>
              </a:ln>
              <a:solidFill>
                <a:srgbClr val="F793BE"/>
              </a:solidFill>
              <a:effectLst/>
              <a:ea typeface="華康少女文字W7" pitchFamily="49" charset="-120"/>
            </a:rPr>
            <a:t>白飯 </a:t>
          </a:r>
        </a:p>
      </xdr:txBody>
    </xdr:sp>
    <xdr:clientData/>
  </xdr:twoCellAnchor>
  <xdr:twoCellAnchor>
    <xdr:from>
      <xdr:col>26</xdr:col>
      <xdr:colOff>190503</xdr:colOff>
      <xdr:row>23</xdr:row>
      <xdr:rowOff>206373</xdr:rowOff>
    </xdr:from>
    <xdr:to>
      <xdr:col>30</xdr:col>
      <xdr:colOff>42328</xdr:colOff>
      <xdr:row>24</xdr:row>
      <xdr:rowOff>211667</xdr:rowOff>
    </xdr:to>
    <xdr:sp macro="" textlink="">
      <xdr:nvSpPr>
        <xdr:cNvPr id="44" name="矩形 43"/>
        <xdr:cNvSpPr/>
      </xdr:nvSpPr>
      <xdr:spPr>
        <a:xfrm>
          <a:off x="9029703" y="5928993"/>
          <a:ext cx="1071025" cy="27199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chemeClr val="accent4"/>
              </a:solidFill>
              <a:effectLst/>
              <a:ea typeface="華康少女文字W7" pitchFamily="49" charset="-120"/>
            </a:rPr>
            <a:t>甜不辣</a:t>
          </a:r>
        </a:p>
      </xdr:txBody>
    </xdr:sp>
    <xdr:clientData/>
  </xdr:twoCellAnchor>
  <xdr:twoCellAnchor>
    <xdr:from>
      <xdr:col>25</xdr:col>
      <xdr:colOff>84672</xdr:colOff>
      <xdr:row>11</xdr:row>
      <xdr:rowOff>148164</xdr:rowOff>
    </xdr:from>
    <xdr:to>
      <xdr:col>29</xdr:col>
      <xdr:colOff>275174</xdr:colOff>
      <xdr:row>12</xdr:row>
      <xdr:rowOff>175681</xdr:rowOff>
    </xdr:to>
    <xdr:sp macro="" textlink="">
      <xdr:nvSpPr>
        <xdr:cNvPr id="45" name="矩形 44"/>
        <xdr:cNvSpPr/>
      </xdr:nvSpPr>
      <xdr:spPr>
        <a:xfrm>
          <a:off x="8619072" y="2868504"/>
          <a:ext cx="1409702" cy="29421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99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焗烤總匯</a:t>
          </a:r>
        </a:p>
      </xdr:txBody>
    </xdr:sp>
    <xdr:clientData/>
  </xdr:twoCellAnchor>
  <xdr:twoCellAnchor>
    <xdr:from>
      <xdr:col>34</xdr:col>
      <xdr:colOff>285751</xdr:colOff>
      <xdr:row>33</xdr:row>
      <xdr:rowOff>10582</xdr:rowOff>
    </xdr:from>
    <xdr:to>
      <xdr:col>38</xdr:col>
      <xdr:colOff>317502</xdr:colOff>
      <xdr:row>34</xdr:row>
      <xdr:rowOff>10580</xdr:rowOff>
    </xdr:to>
    <xdr:sp macro="" textlink="">
      <xdr:nvSpPr>
        <xdr:cNvPr id="46" name="矩形 45"/>
        <xdr:cNvSpPr/>
      </xdr:nvSpPr>
      <xdr:spPr>
        <a:xfrm>
          <a:off x="11563351" y="8202082"/>
          <a:ext cx="1235711" cy="26669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黃金薯餅</a:t>
          </a:r>
          <a:endParaRPr lang="en-US" altLang="zh-TW" sz="2000" b="0" cap="none" spc="0">
            <a:ln w="12700">
              <a:solidFill>
                <a:schemeClr val="accent3"/>
              </a:solidFill>
              <a:prstDash val="solid"/>
            </a:ln>
            <a:solidFill>
              <a:srgbClr val="00B050"/>
            </a:solidFill>
            <a:effectLst/>
            <a:ea typeface="華康少女文字W7" pitchFamily="49" charset="-120"/>
          </a:endParaRPr>
        </a:p>
      </xdr:txBody>
    </xdr:sp>
    <xdr:clientData/>
  </xdr:twoCellAnchor>
  <xdr:twoCellAnchor>
    <xdr:from>
      <xdr:col>25</xdr:col>
      <xdr:colOff>74082</xdr:colOff>
      <xdr:row>32</xdr:row>
      <xdr:rowOff>190499</xdr:rowOff>
    </xdr:from>
    <xdr:to>
      <xdr:col>29</xdr:col>
      <xdr:colOff>10583</xdr:colOff>
      <xdr:row>33</xdr:row>
      <xdr:rowOff>214095</xdr:rowOff>
    </xdr:to>
    <xdr:sp macro="" textlink="">
      <xdr:nvSpPr>
        <xdr:cNvPr id="47" name="矩形 46"/>
        <xdr:cNvSpPr/>
      </xdr:nvSpPr>
      <xdr:spPr>
        <a:xfrm>
          <a:off x="8608482" y="8115299"/>
          <a:ext cx="1155701" cy="29029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炙燒雞排</a:t>
          </a:r>
        </a:p>
      </xdr:txBody>
    </xdr:sp>
    <xdr:clientData/>
  </xdr:twoCellAnchor>
  <xdr:twoCellAnchor>
    <xdr:from>
      <xdr:col>35</xdr:col>
      <xdr:colOff>328085</xdr:colOff>
      <xdr:row>9</xdr:row>
      <xdr:rowOff>31751</xdr:rowOff>
    </xdr:from>
    <xdr:to>
      <xdr:col>39</xdr:col>
      <xdr:colOff>254000</xdr:colOff>
      <xdr:row>10</xdr:row>
      <xdr:rowOff>127007</xdr:rowOff>
    </xdr:to>
    <xdr:sp macro="" textlink="">
      <xdr:nvSpPr>
        <xdr:cNvPr id="48" name="矩形 47"/>
        <xdr:cNvSpPr/>
      </xdr:nvSpPr>
      <xdr:spPr>
        <a:xfrm>
          <a:off x="11887625" y="2233931"/>
          <a:ext cx="1167975" cy="34671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泡菜燒肉</a:t>
          </a:r>
        </a:p>
      </xdr:txBody>
    </xdr:sp>
    <xdr:clientData/>
  </xdr:twoCellAnchor>
  <xdr:twoCellAnchor>
    <xdr:from>
      <xdr:col>20</xdr:col>
      <xdr:colOff>296330</xdr:colOff>
      <xdr:row>29</xdr:row>
      <xdr:rowOff>21166</xdr:rowOff>
    </xdr:from>
    <xdr:to>
      <xdr:col>24</xdr:col>
      <xdr:colOff>105834</xdr:colOff>
      <xdr:row>30</xdr:row>
      <xdr:rowOff>10581</xdr:rowOff>
    </xdr:to>
    <xdr:sp macro="" textlink="">
      <xdr:nvSpPr>
        <xdr:cNvPr id="49" name="矩形 48"/>
        <xdr:cNvSpPr/>
      </xdr:nvSpPr>
      <xdr:spPr>
        <a:xfrm>
          <a:off x="7306730" y="7145866"/>
          <a:ext cx="1028704" cy="25611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3366FF"/>
                </a:solidFill>
                <a:prstDash val="solid"/>
              </a:ln>
              <a:solidFill>
                <a:srgbClr val="00B0F0"/>
              </a:solidFill>
              <a:effectLst/>
              <a:ea typeface="華康少女文字W7" pitchFamily="49" charset="-120"/>
            </a:rPr>
            <a:t>鍋貼</a:t>
          </a:r>
        </a:p>
      </xdr:txBody>
    </xdr:sp>
    <xdr:clientData/>
  </xdr:twoCellAnchor>
  <xdr:twoCellAnchor>
    <xdr:from>
      <xdr:col>26</xdr:col>
      <xdr:colOff>42335</xdr:colOff>
      <xdr:row>34</xdr:row>
      <xdr:rowOff>31747</xdr:rowOff>
    </xdr:from>
    <xdr:to>
      <xdr:col>29</xdr:col>
      <xdr:colOff>328083</xdr:colOff>
      <xdr:row>36</xdr:row>
      <xdr:rowOff>42331</xdr:rowOff>
    </xdr:to>
    <xdr:sp macro="" textlink="">
      <xdr:nvSpPr>
        <xdr:cNvPr id="50" name="矩形 49"/>
        <xdr:cNvSpPr/>
      </xdr:nvSpPr>
      <xdr:spPr>
        <a:xfrm>
          <a:off x="8881535" y="8489947"/>
          <a:ext cx="1177288" cy="36110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ea typeface="華康少女文字W7" pitchFamily="49" charset="-120"/>
            </a:rPr>
            <a:t>香酥雞排</a:t>
          </a:r>
        </a:p>
      </xdr:txBody>
    </xdr:sp>
    <xdr:clientData/>
  </xdr:twoCellAnchor>
  <xdr:twoCellAnchor>
    <xdr:from>
      <xdr:col>29</xdr:col>
      <xdr:colOff>148164</xdr:colOff>
      <xdr:row>7</xdr:row>
      <xdr:rowOff>42332</xdr:rowOff>
    </xdr:from>
    <xdr:to>
      <xdr:col>33</xdr:col>
      <xdr:colOff>63496</xdr:colOff>
      <xdr:row>9</xdr:row>
      <xdr:rowOff>19049</xdr:rowOff>
    </xdr:to>
    <xdr:sp macro="" textlink="">
      <xdr:nvSpPr>
        <xdr:cNvPr id="51" name="矩形 50"/>
        <xdr:cNvSpPr/>
      </xdr:nvSpPr>
      <xdr:spPr>
        <a:xfrm>
          <a:off x="9901764" y="1893992"/>
          <a:ext cx="1134532" cy="32723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635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ea typeface="華康少女文字W7" pitchFamily="49" charset="-120"/>
            </a:rPr>
            <a:t>鳥蛋滷味</a:t>
          </a:r>
        </a:p>
      </xdr:txBody>
    </xdr:sp>
    <xdr:clientData/>
  </xdr:twoCellAnchor>
  <xdr:twoCellAnchor>
    <xdr:from>
      <xdr:col>31</xdr:col>
      <xdr:colOff>275169</xdr:colOff>
      <xdr:row>15</xdr:row>
      <xdr:rowOff>10582</xdr:rowOff>
    </xdr:from>
    <xdr:to>
      <xdr:col>35</xdr:col>
      <xdr:colOff>95253</xdr:colOff>
      <xdr:row>16</xdr:row>
      <xdr:rowOff>21166</xdr:rowOff>
    </xdr:to>
    <xdr:sp macro="" textlink="">
      <xdr:nvSpPr>
        <xdr:cNvPr id="52" name="矩形 51"/>
        <xdr:cNvSpPr/>
      </xdr:nvSpPr>
      <xdr:spPr>
        <a:xfrm>
          <a:off x="10638369" y="3797722"/>
          <a:ext cx="1039284" cy="27728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latin typeface="+mn-lt"/>
              <a:ea typeface="華康少女文字W7" pitchFamily="49" charset="-120"/>
              <a:cs typeface="+mn-cs"/>
            </a:rPr>
            <a:t>雞塊</a:t>
          </a:r>
        </a:p>
      </xdr:txBody>
    </xdr:sp>
    <xdr:clientData/>
  </xdr:twoCellAnchor>
  <xdr:twoCellAnchor>
    <xdr:from>
      <xdr:col>34</xdr:col>
      <xdr:colOff>328080</xdr:colOff>
      <xdr:row>41</xdr:row>
      <xdr:rowOff>31750</xdr:rowOff>
    </xdr:from>
    <xdr:to>
      <xdr:col>38</xdr:col>
      <xdr:colOff>243413</xdr:colOff>
      <xdr:row>42</xdr:row>
      <xdr:rowOff>40217</xdr:rowOff>
    </xdr:to>
    <xdr:sp macro="" textlink="">
      <xdr:nvSpPr>
        <xdr:cNvPr id="53" name="矩形 52"/>
        <xdr:cNvSpPr/>
      </xdr:nvSpPr>
      <xdr:spPr>
        <a:xfrm>
          <a:off x="11582820" y="10158730"/>
          <a:ext cx="1157393" cy="27516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丹麥饅頭</a:t>
          </a:r>
        </a:p>
      </xdr:txBody>
    </xdr:sp>
    <xdr:clientData/>
  </xdr:twoCellAnchor>
  <xdr:twoCellAnchor>
    <xdr:from>
      <xdr:col>31</xdr:col>
      <xdr:colOff>328083</xdr:colOff>
      <xdr:row>24</xdr:row>
      <xdr:rowOff>211658</xdr:rowOff>
    </xdr:from>
    <xdr:to>
      <xdr:col>35</xdr:col>
      <xdr:colOff>253999</xdr:colOff>
      <xdr:row>26</xdr:row>
      <xdr:rowOff>84664</xdr:rowOff>
    </xdr:to>
    <xdr:sp macro="" textlink="">
      <xdr:nvSpPr>
        <xdr:cNvPr id="54" name="矩形 53"/>
        <xdr:cNvSpPr/>
      </xdr:nvSpPr>
      <xdr:spPr>
        <a:xfrm>
          <a:off x="10668423" y="6200978"/>
          <a:ext cx="1167976" cy="31496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檸檬雞柳</a:t>
          </a:r>
        </a:p>
      </xdr:txBody>
    </xdr:sp>
    <xdr:clientData/>
  </xdr:twoCellAnchor>
  <xdr:twoCellAnchor>
    <xdr:from>
      <xdr:col>35</xdr:col>
      <xdr:colOff>317496</xdr:colOff>
      <xdr:row>4</xdr:row>
      <xdr:rowOff>222247</xdr:rowOff>
    </xdr:from>
    <xdr:to>
      <xdr:col>39</xdr:col>
      <xdr:colOff>95245</xdr:colOff>
      <xdr:row>5</xdr:row>
      <xdr:rowOff>211663</xdr:rowOff>
    </xdr:to>
    <xdr:sp macro="" textlink="">
      <xdr:nvSpPr>
        <xdr:cNvPr id="55" name="矩形 54"/>
        <xdr:cNvSpPr/>
      </xdr:nvSpPr>
      <xdr:spPr>
        <a:xfrm>
          <a:off x="11884656" y="1273807"/>
          <a:ext cx="1012189" cy="25611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香腸</a:t>
          </a:r>
        </a:p>
      </xdr:txBody>
    </xdr:sp>
    <xdr:clientData/>
  </xdr:twoCellAnchor>
  <xdr:twoCellAnchor>
    <xdr:from>
      <xdr:col>38</xdr:col>
      <xdr:colOff>10586</xdr:colOff>
      <xdr:row>30</xdr:row>
      <xdr:rowOff>243417</xdr:rowOff>
    </xdr:from>
    <xdr:to>
      <xdr:col>42</xdr:col>
      <xdr:colOff>201083</xdr:colOff>
      <xdr:row>31</xdr:row>
      <xdr:rowOff>222249</xdr:rowOff>
    </xdr:to>
    <xdr:sp macro="" textlink="">
      <xdr:nvSpPr>
        <xdr:cNvPr id="56" name="矩形 55"/>
        <xdr:cNvSpPr/>
      </xdr:nvSpPr>
      <xdr:spPr>
        <a:xfrm>
          <a:off x="12507386" y="7634817"/>
          <a:ext cx="1409697" cy="24553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6350">
                <a:solidFill>
                  <a:srgbClr val="FFFF00"/>
                </a:solidFill>
                <a:prstDash val="solid"/>
              </a:ln>
              <a:solidFill>
                <a:schemeClr val="accent4"/>
              </a:solidFill>
              <a:effectLst/>
              <a:ea typeface="華康少女文字W7" pitchFamily="49" charset="-120"/>
            </a:rPr>
            <a:t>芋香白玉露</a:t>
          </a:r>
        </a:p>
      </xdr:txBody>
    </xdr:sp>
    <xdr:clientData/>
  </xdr:twoCellAnchor>
  <xdr:twoCellAnchor>
    <xdr:from>
      <xdr:col>31</xdr:col>
      <xdr:colOff>95249</xdr:colOff>
      <xdr:row>27</xdr:row>
      <xdr:rowOff>52916</xdr:rowOff>
    </xdr:from>
    <xdr:to>
      <xdr:col>35</xdr:col>
      <xdr:colOff>328085</xdr:colOff>
      <xdr:row>28</xdr:row>
      <xdr:rowOff>129425</xdr:rowOff>
    </xdr:to>
    <xdr:sp macro="" textlink="">
      <xdr:nvSpPr>
        <xdr:cNvPr id="57" name="矩形 56"/>
        <xdr:cNvSpPr/>
      </xdr:nvSpPr>
      <xdr:spPr>
        <a:xfrm>
          <a:off x="10458449" y="6659456"/>
          <a:ext cx="1429176" cy="32796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黃金咖哩餃</a:t>
          </a:r>
        </a:p>
      </xdr:txBody>
    </xdr:sp>
    <xdr:clientData/>
  </xdr:twoCellAnchor>
  <xdr:twoCellAnchor>
    <xdr:from>
      <xdr:col>37</xdr:col>
      <xdr:colOff>275166</xdr:colOff>
      <xdr:row>24</xdr:row>
      <xdr:rowOff>31751</xdr:rowOff>
    </xdr:from>
    <xdr:to>
      <xdr:col>42</xdr:col>
      <xdr:colOff>179918</xdr:colOff>
      <xdr:row>25</xdr:row>
      <xdr:rowOff>74082</xdr:rowOff>
    </xdr:to>
    <xdr:sp macro="" textlink="">
      <xdr:nvSpPr>
        <xdr:cNvPr id="58" name="矩形 57"/>
        <xdr:cNvSpPr/>
      </xdr:nvSpPr>
      <xdr:spPr>
        <a:xfrm>
          <a:off x="12467166" y="6021071"/>
          <a:ext cx="1428752" cy="30903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ea typeface="華康少女文字W7" pitchFamily="49" charset="-120"/>
            </a:rPr>
            <a:t>濃香冬瓜茶</a:t>
          </a:r>
        </a:p>
      </xdr:txBody>
    </xdr:sp>
    <xdr:clientData/>
  </xdr:twoCellAnchor>
  <xdr:twoCellAnchor>
    <xdr:from>
      <xdr:col>37</xdr:col>
      <xdr:colOff>285750</xdr:colOff>
      <xdr:row>29</xdr:row>
      <xdr:rowOff>148167</xdr:rowOff>
    </xdr:from>
    <xdr:to>
      <xdr:col>42</xdr:col>
      <xdr:colOff>74083</xdr:colOff>
      <xdr:row>30</xdr:row>
      <xdr:rowOff>137582</xdr:rowOff>
    </xdr:to>
    <xdr:sp macro="" textlink="">
      <xdr:nvSpPr>
        <xdr:cNvPr id="59" name="矩形 58"/>
        <xdr:cNvSpPr/>
      </xdr:nvSpPr>
      <xdr:spPr>
        <a:xfrm>
          <a:off x="12477750" y="7272867"/>
          <a:ext cx="1312333" cy="25611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ea typeface="華康少女文字W7" pitchFamily="49" charset="-120"/>
            </a:rPr>
            <a:t>冬瓜粉圓</a:t>
          </a:r>
        </a:p>
      </xdr:txBody>
    </xdr:sp>
    <xdr:clientData/>
  </xdr:twoCellAnchor>
  <xdr:twoCellAnchor>
    <xdr:from>
      <xdr:col>38</xdr:col>
      <xdr:colOff>42334</xdr:colOff>
      <xdr:row>26</xdr:row>
      <xdr:rowOff>52917</xdr:rowOff>
    </xdr:from>
    <xdr:to>
      <xdr:col>42</xdr:col>
      <xdr:colOff>169333</xdr:colOff>
      <xdr:row>27</xdr:row>
      <xdr:rowOff>158749</xdr:rowOff>
    </xdr:to>
    <xdr:sp macro="" textlink="">
      <xdr:nvSpPr>
        <xdr:cNvPr id="60" name="矩形 59"/>
        <xdr:cNvSpPr/>
      </xdr:nvSpPr>
      <xdr:spPr>
        <a:xfrm>
          <a:off x="12539134" y="6484197"/>
          <a:ext cx="1346199" cy="281092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ea typeface="華康少女文字W7" pitchFamily="49" charset="-120"/>
            </a:rPr>
            <a:t>綠豆粉圓</a:t>
          </a:r>
        </a:p>
      </xdr:txBody>
    </xdr:sp>
    <xdr:clientData/>
  </xdr:twoCellAnchor>
  <xdr:twoCellAnchor>
    <xdr:from>
      <xdr:col>20</xdr:col>
      <xdr:colOff>148171</xdr:colOff>
      <xdr:row>34</xdr:row>
      <xdr:rowOff>116416</xdr:rowOff>
    </xdr:from>
    <xdr:to>
      <xdr:col>24</xdr:col>
      <xdr:colOff>317504</xdr:colOff>
      <xdr:row>36</xdr:row>
      <xdr:rowOff>105834</xdr:rowOff>
    </xdr:to>
    <xdr:sp macro="" textlink="">
      <xdr:nvSpPr>
        <xdr:cNvPr id="61" name="矩形 60"/>
        <xdr:cNvSpPr/>
      </xdr:nvSpPr>
      <xdr:spPr>
        <a:xfrm>
          <a:off x="7158571" y="8574616"/>
          <a:ext cx="1373293" cy="33993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00B0F0"/>
                </a:solidFill>
                <a:prstDash val="solid"/>
              </a:ln>
              <a:solidFill>
                <a:srgbClr val="0070C0"/>
              </a:solidFill>
              <a:effectLst/>
              <a:ea typeface="華康少女文字W7" pitchFamily="49" charset="-120"/>
            </a:rPr>
            <a:t>炭烤雞腿</a:t>
          </a:r>
        </a:p>
      </xdr:txBody>
    </xdr:sp>
    <xdr:clientData/>
  </xdr:twoCellAnchor>
  <xdr:twoCellAnchor>
    <xdr:from>
      <xdr:col>38</xdr:col>
      <xdr:colOff>296334</xdr:colOff>
      <xdr:row>39</xdr:row>
      <xdr:rowOff>179927</xdr:rowOff>
    </xdr:from>
    <xdr:to>
      <xdr:col>42</xdr:col>
      <xdr:colOff>243417</xdr:colOff>
      <xdr:row>40</xdr:row>
      <xdr:rowOff>211675</xdr:rowOff>
    </xdr:to>
    <xdr:sp macro="" textlink="">
      <xdr:nvSpPr>
        <xdr:cNvPr id="62" name="矩形 61"/>
        <xdr:cNvSpPr/>
      </xdr:nvSpPr>
      <xdr:spPr>
        <a:xfrm>
          <a:off x="12793134" y="9773507"/>
          <a:ext cx="1166283" cy="29844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ea typeface="華康少女文字W7" pitchFamily="49" charset="-120"/>
            </a:rPr>
            <a:t>泰式雞翅</a:t>
          </a:r>
        </a:p>
      </xdr:txBody>
    </xdr:sp>
    <xdr:clientData/>
  </xdr:twoCellAnchor>
  <xdr:twoCellAnchor>
    <xdr:from>
      <xdr:col>21</xdr:col>
      <xdr:colOff>137583</xdr:colOff>
      <xdr:row>41</xdr:row>
      <xdr:rowOff>38101</xdr:rowOff>
    </xdr:from>
    <xdr:to>
      <xdr:col>25</xdr:col>
      <xdr:colOff>142001</xdr:colOff>
      <xdr:row>42</xdr:row>
      <xdr:rowOff>105840</xdr:rowOff>
    </xdr:to>
    <xdr:sp macro="" textlink="">
      <xdr:nvSpPr>
        <xdr:cNvPr id="63" name="矩形 62"/>
        <xdr:cNvSpPr/>
      </xdr:nvSpPr>
      <xdr:spPr>
        <a:xfrm>
          <a:off x="7452783" y="10165081"/>
          <a:ext cx="1223618" cy="33443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1000" b="1" cap="none" spc="0">
              <a:ln w="3175">
                <a:solidFill>
                  <a:srgbClr val="FFFF00"/>
                </a:solidFill>
                <a:prstDash val="solid"/>
              </a:ln>
              <a:solidFill>
                <a:srgbClr val="00FF00"/>
              </a:solidFill>
              <a:effectLst/>
              <a:ea typeface="華康少女文字W7" pitchFamily="49" charset="-120"/>
            </a:rPr>
            <a:t>泡菜什錦鍋</a:t>
          </a:r>
        </a:p>
      </xdr:txBody>
    </xdr:sp>
    <xdr:clientData/>
  </xdr:twoCellAnchor>
  <xdr:twoCellAnchor>
    <xdr:from>
      <xdr:col>30</xdr:col>
      <xdr:colOff>232836</xdr:colOff>
      <xdr:row>39</xdr:row>
      <xdr:rowOff>174623</xdr:rowOff>
    </xdr:from>
    <xdr:to>
      <xdr:col>34</xdr:col>
      <xdr:colOff>84661</xdr:colOff>
      <xdr:row>40</xdr:row>
      <xdr:rowOff>179918</xdr:rowOff>
    </xdr:to>
    <xdr:sp macro="" textlink="">
      <xdr:nvSpPr>
        <xdr:cNvPr id="64" name="矩形 63"/>
        <xdr:cNvSpPr/>
      </xdr:nvSpPr>
      <xdr:spPr>
        <a:xfrm>
          <a:off x="10291236" y="9768203"/>
          <a:ext cx="1071025" cy="27199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chemeClr val="accent4"/>
              </a:solidFill>
              <a:effectLst/>
              <a:ea typeface="華康少女文字W7" pitchFamily="49" charset="-120"/>
            </a:rPr>
            <a:t>甜不辣</a:t>
          </a:r>
        </a:p>
      </xdr:txBody>
    </xdr:sp>
    <xdr:clientData/>
  </xdr:twoCellAnchor>
  <xdr:twoCellAnchor>
    <xdr:from>
      <xdr:col>38</xdr:col>
      <xdr:colOff>31750</xdr:colOff>
      <xdr:row>28</xdr:row>
      <xdr:rowOff>52916</xdr:rowOff>
    </xdr:from>
    <xdr:to>
      <xdr:col>42</xdr:col>
      <xdr:colOff>158749</xdr:colOff>
      <xdr:row>29</xdr:row>
      <xdr:rowOff>42332</xdr:rowOff>
    </xdr:to>
    <xdr:sp macro="" textlink="">
      <xdr:nvSpPr>
        <xdr:cNvPr id="65" name="矩形 64"/>
        <xdr:cNvSpPr/>
      </xdr:nvSpPr>
      <xdr:spPr>
        <a:xfrm>
          <a:off x="12528550" y="6910916"/>
          <a:ext cx="1346199" cy="25611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FFFF00"/>
              </a:solidFill>
              <a:effectLst/>
              <a:ea typeface="華康少女文字W7" pitchFamily="49" charset="-120"/>
            </a:rPr>
            <a:t>綠豆粉圓</a:t>
          </a:r>
        </a:p>
      </xdr:txBody>
    </xdr:sp>
    <xdr:clientData/>
  </xdr:twoCellAnchor>
  <xdr:twoCellAnchor>
    <xdr:from>
      <xdr:col>25</xdr:col>
      <xdr:colOff>84661</xdr:colOff>
      <xdr:row>17</xdr:row>
      <xdr:rowOff>42334</xdr:rowOff>
    </xdr:from>
    <xdr:to>
      <xdr:col>28</xdr:col>
      <xdr:colOff>126995</xdr:colOff>
      <xdr:row>18</xdr:row>
      <xdr:rowOff>158749</xdr:rowOff>
    </xdr:to>
    <xdr:sp macro="" textlink="">
      <xdr:nvSpPr>
        <xdr:cNvPr id="66" name="矩形 65"/>
        <xdr:cNvSpPr/>
      </xdr:nvSpPr>
      <xdr:spPr>
        <a:xfrm>
          <a:off x="8619061" y="4271434"/>
          <a:ext cx="956734" cy="29167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鍋貼</a:t>
          </a:r>
        </a:p>
      </xdr:txBody>
    </xdr:sp>
    <xdr:clientData/>
  </xdr:twoCellAnchor>
  <xdr:twoCellAnchor>
    <xdr:from>
      <xdr:col>40</xdr:col>
      <xdr:colOff>21150</xdr:colOff>
      <xdr:row>18</xdr:row>
      <xdr:rowOff>137584</xdr:rowOff>
    </xdr:from>
    <xdr:to>
      <xdr:col>43</xdr:col>
      <xdr:colOff>285749</xdr:colOff>
      <xdr:row>19</xdr:row>
      <xdr:rowOff>232835</xdr:rowOff>
    </xdr:to>
    <xdr:sp macro="" textlink="">
      <xdr:nvSpPr>
        <xdr:cNvPr id="67" name="矩形 66"/>
        <xdr:cNvSpPr/>
      </xdr:nvSpPr>
      <xdr:spPr>
        <a:xfrm>
          <a:off x="13127550" y="4541944"/>
          <a:ext cx="1178999" cy="34671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咖哩餃</a:t>
          </a:r>
        </a:p>
      </xdr:txBody>
    </xdr:sp>
    <xdr:clientData/>
  </xdr:twoCellAnchor>
  <xdr:twoCellAnchor>
    <xdr:from>
      <xdr:col>28</xdr:col>
      <xdr:colOff>74084</xdr:colOff>
      <xdr:row>29</xdr:row>
      <xdr:rowOff>169334</xdr:rowOff>
    </xdr:from>
    <xdr:to>
      <xdr:col>32</xdr:col>
      <xdr:colOff>42334</xdr:colOff>
      <xdr:row>30</xdr:row>
      <xdr:rowOff>201083</xdr:rowOff>
    </xdr:to>
    <xdr:sp macro="" textlink="">
      <xdr:nvSpPr>
        <xdr:cNvPr id="68" name="矩形 67"/>
        <xdr:cNvSpPr/>
      </xdr:nvSpPr>
      <xdr:spPr>
        <a:xfrm>
          <a:off x="9522884" y="7294034"/>
          <a:ext cx="1187450" cy="29844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卡拉雞排</a:t>
          </a:r>
        </a:p>
      </xdr:txBody>
    </xdr:sp>
    <xdr:clientData/>
  </xdr:twoCellAnchor>
  <xdr:twoCellAnchor>
    <xdr:from>
      <xdr:col>34</xdr:col>
      <xdr:colOff>254000</xdr:colOff>
      <xdr:row>39</xdr:row>
      <xdr:rowOff>116414</xdr:rowOff>
    </xdr:from>
    <xdr:to>
      <xdr:col>38</xdr:col>
      <xdr:colOff>222251</xdr:colOff>
      <xdr:row>40</xdr:row>
      <xdr:rowOff>158745</xdr:rowOff>
    </xdr:to>
    <xdr:sp macro="" textlink="">
      <xdr:nvSpPr>
        <xdr:cNvPr id="69" name="矩形 68"/>
        <xdr:cNvSpPr/>
      </xdr:nvSpPr>
      <xdr:spPr>
        <a:xfrm>
          <a:off x="11531600" y="9709994"/>
          <a:ext cx="1187451" cy="30903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ea typeface="華康少女文字W7" pitchFamily="49" charset="-120"/>
            </a:rPr>
            <a:t>鍋貼</a:t>
          </a:r>
        </a:p>
      </xdr:txBody>
    </xdr:sp>
    <xdr:clientData/>
  </xdr:twoCellAnchor>
  <xdr:twoCellAnchor>
    <xdr:from>
      <xdr:col>25</xdr:col>
      <xdr:colOff>84670</xdr:colOff>
      <xdr:row>36</xdr:row>
      <xdr:rowOff>137587</xdr:rowOff>
    </xdr:from>
    <xdr:to>
      <xdr:col>29</xdr:col>
      <xdr:colOff>95254</xdr:colOff>
      <xdr:row>37</xdr:row>
      <xdr:rowOff>254008</xdr:rowOff>
    </xdr:to>
    <xdr:sp macro="" textlink="">
      <xdr:nvSpPr>
        <xdr:cNvPr id="70" name="矩形 69"/>
        <xdr:cNvSpPr/>
      </xdr:nvSpPr>
      <xdr:spPr>
        <a:xfrm>
          <a:off x="8619070" y="8946307"/>
          <a:ext cx="1229784" cy="36788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芝麻雞丁</a:t>
          </a:r>
        </a:p>
      </xdr:txBody>
    </xdr:sp>
    <xdr:clientData/>
  </xdr:twoCellAnchor>
  <xdr:twoCellAnchor>
    <xdr:from>
      <xdr:col>37</xdr:col>
      <xdr:colOff>21167</xdr:colOff>
      <xdr:row>22</xdr:row>
      <xdr:rowOff>190500</xdr:rowOff>
    </xdr:from>
    <xdr:to>
      <xdr:col>40</xdr:col>
      <xdr:colOff>306916</xdr:colOff>
      <xdr:row>23</xdr:row>
      <xdr:rowOff>205309</xdr:rowOff>
    </xdr:to>
    <xdr:sp macro="" textlink="">
      <xdr:nvSpPr>
        <xdr:cNvPr id="71" name="矩形 70"/>
        <xdr:cNvSpPr/>
      </xdr:nvSpPr>
      <xdr:spPr>
        <a:xfrm>
          <a:off x="12213167" y="5646420"/>
          <a:ext cx="1200149" cy="28150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蒙古炒肉</a:t>
          </a:r>
        </a:p>
      </xdr:txBody>
    </xdr:sp>
    <xdr:clientData/>
  </xdr:twoCellAnchor>
  <xdr:twoCellAnchor>
    <xdr:from>
      <xdr:col>30</xdr:col>
      <xdr:colOff>190498</xdr:colOff>
      <xdr:row>3</xdr:row>
      <xdr:rowOff>190504</xdr:rowOff>
    </xdr:from>
    <xdr:to>
      <xdr:col>35</xdr:col>
      <xdr:colOff>74083</xdr:colOff>
      <xdr:row>4</xdr:row>
      <xdr:rowOff>201083</xdr:rowOff>
    </xdr:to>
    <xdr:sp macro="" textlink="">
      <xdr:nvSpPr>
        <xdr:cNvPr id="72" name="矩形 71"/>
        <xdr:cNvSpPr/>
      </xdr:nvSpPr>
      <xdr:spPr>
        <a:xfrm>
          <a:off x="10248898" y="975364"/>
          <a:ext cx="1407585" cy="27727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C000"/>
                </a:solidFill>
                <a:prstDash val="solid"/>
              </a:ln>
              <a:solidFill>
                <a:srgbClr val="FF6600"/>
              </a:solidFill>
              <a:effectLst/>
              <a:latin typeface="華康儷粗圓(P)" pitchFamily="34" charset="-120"/>
              <a:ea typeface="華康少女文字W7" pitchFamily="49" charset="-120"/>
              <a:cs typeface="+mn-cs"/>
            </a:rPr>
            <a:t>焗烤馬鈴薯</a:t>
          </a:r>
        </a:p>
      </xdr:txBody>
    </xdr:sp>
    <xdr:clientData/>
  </xdr:twoCellAnchor>
  <xdr:twoCellAnchor>
    <xdr:from>
      <xdr:col>32</xdr:col>
      <xdr:colOff>158752</xdr:colOff>
      <xdr:row>29</xdr:row>
      <xdr:rowOff>243417</xdr:rowOff>
    </xdr:from>
    <xdr:to>
      <xdr:col>36</xdr:col>
      <xdr:colOff>105835</xdr:colOff>
      <xdr:row>31</xdr:row>
      <xdr:rowOff>42345</xdr:rowOff>
    </xdr:to>
    <xdr:sp macro="" textlink="">
      <xdr:nvSpPr>
        <xdr:cNvPr id="73" name="矩形 72"/>
        <xdr:cNvSpPr/>
      </xdr:nvSpPr>
      <xdr:spPr>
        <a:xfrm>
          <a:off x="10826752" y="7368117"/>
          <a:ext cx="1166283" cy="33232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照燒豬排</a:t>
          </a:r>
        </a:p>
      </xdr:txBody>
    </xdr:sp>
    <xdr:clientData/>
  </xdr:twoCellAnchor>
  <xdr:twoCellAnchor>
    <xdr:from>
      <xdr:col>20</xdr:col>
      <xdr:colOff>169334</xdr:colOff>
      <xdr:row>26</xdr:row>
      <xdr:rowOff>42333</xdr:rowOff>
    </xdr:from>
    <xdr:to>
      <xdr:col>24</xdr:col>
      <xdr:colOff>169336</xdr:colOff>
      <xdr:row>27</xdr:row>
      <xdr:rowOff>179919</xdr:rowOff>
    </xdr:to>
    <xdr:sp macro="" textlink="">
      <xdr:nvSpPr>
        <xdr:cNvPr id="74" name="矩形 73"/>
        <xdr:cNvSpPr/>
      </xdr:nvSpPr>
      <xdr:spPr>
        <a:xfrm>
          <a:off x="7179734" y="6473613"/>
          <a:ext cx="1219202" cy="312846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endParaRPr lang="en-US" altLang="zh-TW" sz="2000" b="0" cap="none" spc="0" baseline="0">
            <a:ln w="12700">
              <a:solidFill>
                <a:srgbClr val="FFFF00"/>
              </a:solidFill>
              <a:prstDash val="solid"/>
            </a:ln>
            <a:solidFill>
              <a:srgbClr val="FF66FF"/>
            </a:solidFill>
            <a:effectLst/>
            <a:latin typeface="+mn-lt"/>
            <a:ea typeface="華康少女文字W7" pitchFamily="49" charset="-120"/>
            <a:cs typeface="+mn-cs"/>
          </a:endParaRPr>
        </a:p>
      </xdr:txBody>
    </xdr:sp>
    <xdr:clientData/>
  </xdr:twoCellAnchor>
  <xdr:twoCellAnchor>
    <xdr:from>
      <xdr:col>21</xdr:col>
      <xdr:colOff>74082</xdr:colOff>
      <xdr:row>27</xdr:row>
      <xdr:rowOff>137581</xdr:rowOff>
    </xdr:from>
    <xdr:to>
      <xdr:col>26</xdr:col>
      <xdr:colOff>42331</xdr:colOff>
      <xdr:row>28</xdr:row>
      <xdr:rowOff>222248</xdr:rowOff>
    </xdr:to>
    <xdr:sp macro="" textlink="">
      <xdr:nvSpPr>
        <xdr:cNvPr id="75" name="矩形 74"/>
        <xdr:cNvSpPr/>
      </xdr:nvSpPr>
      <xdr:spPr>
        <a:xfrm>
          <a:off x="7389282" y="6744121"/>
          <a:ext cx="1492249" cy="33612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0000FF"/>
              </a:solidFill>
              <a:effectLst/>
              <a:latin typeface="+mn-lt"/>
              <a:ea typeface="華康少女文字W7" pitchFamily="49" charset="-120"/>
              <a:cs typeface="+mn-cs"/>
            </a:rPr>
            <a:t>奶香雞蛋糕</a:t>
          </a:r>
        </a:p>
      </xdr:txBody>
    </xdr:sp>
    <xdr:clientData/>
  </xdr:twoCellAnchor>
  <xdr:twoCellAnchor>
    <xdr:from>
      <xdr:col>26</xdr:col>
      <xdr:colOff>179918</xdr:colOff>
      <xdr:row>26</xdr:row>
      <xdr:rowOff>74083</xdr:rowOff>
    </xdr:from>
    <xdr:to>
      <xdr:col>30</xdr:col>
      <xdr:colOff>127000</xdr:colOff>
      <xdr:row>28</xdr:row>
      <xdr:rowOff>35976</xdr:rowOff>
    </xdr:to>
    <xdr:sp macro="" textlink="">
      <xdr:nvSpPr>
        <xdr:cNvPr id="76" name="矩形 75"/>
        <xdr:cNvSpPr/>
      </xdr:nvSpPr>
      <xdr:spPr>
        <a:xfrm>
          <a:off x="9019118" y="6505363"/>
          <a:ext cx="1166282" cy="38861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香酥鮮魚</a:t>
          </a:r>
        </a:p>
      </xdr:txBody>
    </xdr:sp>
    <xdr:clientData/>
  </xdr:twoCellAnchor>
  <xdr:twoCellAnchor>
    <xdr:from>
      <xdr:col>41</xdr:col>
      <xdr:colOff>306921</xdr:colOff>
      <xdr:row>22</xdr:row>
      <xdr:rowOff>232833</xdr:rowOff>
    </xdr:from>
    <xdr:to>
      <xdr:col>45</xdr:col>
      <xdr:colOff>328085</xdr:colOff>
      <xdr:row>24</xdr:row>
      <xdr:rowOff>21166</xdr:rowOff>
    </xdr:to>
    <xdr:sp macro="" textlink="">
      <xdr:nvSpPr>
        <xdr:cNvPr id="77" name="矩形 76"/>
        <xdr:cNvSpPr/>
      </xdr:nvSpPr>
      <xdr:spPr>
        <a:xfrm>
          <a:off x="13718121" y="5688753"/>
          <a:ext cx="1217504" cy="32173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chemeClr val="accent3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湯包</a:t>
          </a:r>
        </a:p>
      </xdr:txBody>
    </xdr:sp>
    <xdr:clientData/>
  </xdr:twoCellAnchor>
  <xdr:twoCellAnchor>
    <xdr:from>
      <xdr:col>30</xdr:col>
      <xdr:colOff>264582</xdr:colOff>
      <xdr:row>41</xdr:row>
      <xdr:rowOff>10583</xdr:rowOff>
    </xdr:from>
    <xdr:to>
      <xdr:col>34</xdr:col>
      <xdr:colOff>211664</xdr:colOff>
      <xdr:row>42</xdr:row>
      <xdr:rowOff>25392</xdr:rowOff>
    </xdr:to>
    <xdr:sp macro="" textlink="">
      <xdr:nvSpPr>
        <xdr:cNvPr id="78" name="矩形 77"/>
        <xdr:cNvSpPr/>
      </xdr:nvSpPr>
      <xdr:spPr>
        <a:xfrm>
          <a:off x="10322982" y="10137563"/>
          <a:ext cx="1166282" cy="281509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1" cap="none" spc="0">
              <a:ln w="12700">
                <a:solidFill>
                  <a:srgbClr val="92D050"/>
                </a:solidFill>
                <a:prstDash val="solid"/>
              </a:ln>
              <a:solidFill>
                <a:srgbClr val="00B050"/>
              </a:solidFill>
              <a:effectLst/>
              <a:latin typeface="+mn-lt"/>
              <a:ea typeface="華康少女文字W7" pitchFamily="49" charset="-120"/>
              <a:cs typeface="+mn-cs"/>
            </a:rPr>
            <a:t>香酥魚柳</a:t>
          </a:r>
        </a:p>
      </xdr:txBody>
    </xdr:sp>
    <xdr:clientData/>
  </xdr:twoCellAnchor>
  <xdr:twoCellAnchor>
    <xdr:from>
      <xdr:col>26</xdr:col>
      <xdr:colOff>42327</xdr:colOff>
      <xdr:row>41</xdr:row>
      <xdr:rowOff>42330</xdr:rowOff>
    </xdr:from>
    <xdr:to>
      <xdr:col>30</xdr:col>
      <xdr:colOff>179913</xdr:colOff>
      <xdr:row>42</xdr:row>
      <xdr:rowOff>74081</xdr:rowOff>
    </xdr:to>
    <xdr:sp macro="" textlink="">
      <xdr:nvSpPr>
        <xdr:cNvPr id="79" name="矩形 78"/>
        <xdr:cNvSpPr/>
      </xdr:nvSpPr>
      <xdr:spPr>
        <a:xfrm>
          <a:off x="8881527" y="10169310"/>
          <a:ext cx="1356786" cy="29845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蔥花卷</a:t>
          </a:r>
        </a:p>
      </xdr:txBody>
    </xdr:sp>
    <xdr:clientData/>
  </xdr:twoCellAnchor>
  <xdr:twoCellAnchor>
    <xdr:from>
      <xdr:col>20</xdr:col>
      <xdr:colOff>211655</xdr:colOff>
      <xdr:row>32</xdr:row>
      <xdr:rowOff>126998</xdr:rowOff>
    </xdr:from>
    <xdr:to>
      <xdr:col>24</xdr:col>
      <xdr:colOff>148157</xdr:colOff>
      <xdr:row>33</xdr:row>
      <xdr:rowOff>201081</xdr:rowOff>
    </xdr:to>
    <xdr:sp macro="" textlink="">
      <xdr:nvSpPr>
        <xdr:cNvPr id="80" name="矩形 79"/>
        <xdr:cNvSpPr/>
      </xdr:nvSpPr>
      <xdr:spPr>
        <a:xfrm>
          <a:off x="7222055" y="8051798"/>
          <a:ext cx="1155702" cy="34078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香腸</a:t>
          </a:r>
        </a:p>
      </xdr:txBody>
    </xdr:sp>
    <xdr:clientData/>
  </xdr:twoCellAnchor>
  <xdr:twoCellAnchor>
    <xdr:from>
      <xdr:col>40</xdr:col>
      <xdr:colOff>126999</xdr:colOff>
      <xdr:row>15</xdr:row>
      <xdr:rowOff>52927</xdr:rowOff>
    </xdr:from>
    <xdr:to>
      <xdr:col>44</xdr:col>
      <xdr:colOff>169337</xdr:colOff>
      <xdr:row>16</xdr:row>
      <xdr:rowOff>74084</xdr:rowOff>
    </xdr:to>
    <xdr:sp macro="" textlink="">
      <xdr:nvSpPr>
        <xdr:cNvPr id="81" name="矩形 80"/>
        <xdr:cNvSpPr/>
      </xdr:nvSpPr>
      <xdr:spPr>
        <a:xfrm>
          <a:off x="13233399" y="3840067"/>
          <a:ext cx="1261538" cy="287857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00B0F0"/>
                </a:solidFill>
                <a:prstDash val="solid"/>
              </a:ln>
              <a:solidFill>
                <a:srgbClr val="3366FF"/>
              </a:solidFill>
              <a:effectLst/>
              <a:ea typeface="華康少女文字W7" pitchFamily="49" charset="-120"/>
            </a:rPr>
            <a:t>鮮肉包</a:t>
          </a:r>
        </a:p>
      </xdr:txBody>
    </xdr:sp>
    <xdr:clientData/>
  </xdr:twoCellAnchor>
  <xdr:twoCellAnchor>
    <xdr:from>
      <xdr:col>41</xdr:col>
      <xdr:colOff>194724</xdr:colOff>
      <xdr:row>21</xdr:row>
      <xdr:rowOff>57157</xdr:rowOff>
    </xdr:from>
    <xdr:to>
      <xdr:col>45</xdr:col>
      <xdr:colOff>131226</xdr:colOff>
      <xdr:row>22</xdr:row>
      <xdr:rowOff>131240</xdr:rowOff>
    </xdr:to>
    <xdr:sp macro="" textlink="">
      <xdr:nvSpPr>
        <xdr:cNvPr id="82" name="矩形 81"/>
        <xdr:cNvSpPr/>
      </xdr:nvSpPr>
      <xdr:spPr>
        <a:xfrm>
          <a:off x="13605924" y="5246377"/>
          <a:ext cx="1155702" cy="34078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滷蛋</a:t>
          </a:r>
        </a:p>
      </xdr:txBody>
    </xdr:sp>
    <xdr:clientData/>
  </xdr:twoCellAnchor>
  <xdr:twoCellAnchor>
    <xdr:from>
      <xdr:col>37</xdr:col>
      <xdr:colOff>317502</xdr:colOff>
      <xdr:row>42</xdr:row>
      <xdr:rowOff>158749</xdr:rowOff>
    </xdr:from>
    <xdr:to>
      <xdr:col>41</xdr:col>
      <xdr:colOff>275169</xdr:colOff>
      <xdr:row>44</xdr:row>
      <xdr:rowOff>44760</xdr:rowOff>
    </xdr:to>
    <xdr:sp macro="" textlink="">
      <xdr:nvSpPr>
        <xdr:cNvPr id="83" name="矩形 82"/>
        <xdr:cNvSpPr/>
      </xdr:nvSpPr>
      <xdr:spPr>
        <a:xfrm>
          <a:off x="12494262" y="10552429"/>
          <a:ext cx="1192107" cy="327971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茄汁熱狗</a:t>
          </a:r>
        </a:p>
      </xdr:txBody>
    </xdr:sp>
    <xdr:clientData/>
  </xdr:twoCellAnchor>
  <xdr:twoCellAnchor>
    <xdr:from>
      <xdr:col>33</xdr:col>
      <xdr:colOff>84667</xdr:colOff>
      <xdr:row>38</xdr:row>
      <xdr:rowOff>1</xdr:rowOff>
    </xdr:from>
    <xdr:to>
      <xdr:col>37</xdr:col>
      <xdr:colOff>42333</xdr:colOff>
      <xdr:row>39</xdr:row>
      <xdr:rowOff>34179</xdr:rowOff>
    </xdr:to>
    <xdr:sp macro="" textlink="">
      <xdr:nvSpPr>
        <xdr:cNvPr id="84" name="矩形 83"/>
        <xdr:cNvSpPr/>
      </xdr:nvSpPr>
      <xdr:spPr>
        <a:xfrm>
          <a:off x="11057467" y="9326881"/>
          <a:ext cx="1176866" cy="30087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C00000"/>
                </a:solidFill>
                <a:prstDash val="solid"/>
              </a:ln>
              <a:solidFill>
                <a:srgbClr val="FF0000"/>
              </a:solidFill>
              <a:effectLst/>
              <a:latin typeface="+mn-lt"/>
              <a:ea typeface="華康少女文字W7" pitchFamily="49" charset="-120"/>
              <a:cs typeface="+mn-cs"/>
            </a:rPr>
            <a:t>美式熱狗</a:t>
          </a:r>
        </a:p>
      </xdr:txBody>
    </xdr:sp>
    <xdr:clientData/>
  </xdr:twoCellAnchor>
  <xdr:twoCellAnchor>
    <xdr:from>
      <xdr:col>40</xdr:col>
      <xdr:colOff>296332</xdr:colOff>
      <xdr:row>13</xdr:row>
      <xdr:rowOff>127001</xdr:rowOff>
    </xdr:from>
    <xdr:to>
      <xdr:col>44</xdr:col>
      <xdr:colOff>232831</xdr:colOff>
      <xdr:row>14</xdr:row>
      <xdr:rowOff>190496</xdr:rowOff>
    </xdr:to>
    <xdr:sp macro="" textlink="">
      <xdr:nvSpPr>
        <xdr:cNvPr id="85" name="矩形 84"/>
        <xdr:cNvSpPr/>
      </xdr:nvSpPr>
      <xdr:spPr>
        <a:xfrm>
          <a:off x="13402732" y="3380741"/>
          <a:ext cx="1155699" cy="330195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C000"/>
              </a:solidFill>
              <a:effectLst/>
              <a:latin typeface="+mn-lt"/>
              <a:ea typeface="華康少女文字W7" pitchFamily="49" charset="-120"/>
              <a:cs typeface="+mn-cs"/>
            </a:rPr>
            <a:t>脆皮雞翅</a:t>
          </a:r>
        </a:p>
      </xdr:txBody>
    </xdr:sp>
    <xdr:clientData/>
  </xdr:twoCellAnchor>
  <xdr:twoCellAnchor>
    <xdr:from>
      <xdr:col>20</xdr:col>
      <xdr:colOff>285741</xdr:colOff>
      <xdr:row>13</xdr:row>
      <xdr:rowOff>31742</xdr:rowOff>
    </xdr:from>
    <xdr:to>
      <xdr:col>24</xdr:col>
      <xdr:colOff>222247</xdr:colOff>
      <xdr:row>14</xdr:row>
      <xdr:rowOff>74080</xdr:rowOff>
    </xdr:to>
    <xdr:sp macro="" textlink="">
      <xdr:nvSpPr>
        <xdr:cNvPr id="86" name="矩形 85"/>
        <xdr:cNvSpPr/>
      </xdr:nvSpPr>
      <xdr:spPr>
        <a:xfrm>
          <a:off x="7296141" y="3285482"/>
          <a:ext cx="1155706" cy="30903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FF66FF"/>
              </a:solidFill>
              <a:effectLst/>
              <a:ea typeface="華康少女文字W7" pitchFamily="49" charset="-120"/>
            </a:rPr>
            <a:t>柳葉魚</a:t>
          </a:r>
        </a:p>
      </xdr:txBody>
    </xdr:sp>
    <xdr:clientData/>
  </xdr:twoCellAnchor>
  <xdr:twoCellAnchor>
    <xdr:from>
      <xdr:col>30</xdr:col>
      <xdr:colOff>296332</xdr:colOff>
      <xdr:row>18</xdr:row>
      <xdr:rowOff>169333</xdr:rowOff>
    </xdr:from>
    <xdr:to>
      <xdr:col>34</xdr:col>
      <xdr:colOff>232834</xdr:colOff>
      <xdr:row>20</xdr:row>
      <xdr:rowOff>52916</xdr:rowOff>
    </xdr:to>
    <xdr:sp macro="" textlink="">
      <xdr:nvSpPr>
        <xdr:cNvPr id="87" name="矩形 86"/>
        <xdr:cNvSpPr/>
      </xdr:nvSpPr>
      <xdr:spPr>
        <a:xfrm>
          <a:off x="10354732" y="4573693"/>
          <a:ext cx="1155702" cy="40174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滷蛋</a:t>
          </a:r>
        </a:p>
      </xdr:txBody>
    </xdr:sp>
    <xdr:clientData/>
  </xdr:twoCellAnchor>
  <xdr:twoCellAnchor>
    <xdr:from>
      <xdr:col>31</xdr:col>
      <xdr:colOff>158750</xdr:colOff>
      <xdr:row>23</xdr:row>
      <xdr:rowOff>105833</xdr:rowOff>
    </xdr:from>
    <xdr:to>
      <xdr:col>35</xdr:col>
      <xdr:colOff>127001</xdr:colOff>
      <xdr:row>24</xdr:row>
      <xdr:rowOff>137581</xdr:rowOff>
    </xdr:to>
    <xdr:sp macro="" textlink="">
      <xdr:nvSpPr>
        <xdr:cNvPr id="88" name="矩形 87"/>
        <xdr:cNvSpPr/>
      </xdr:nvSpPr>
      <xdr:spPr>
        <a:xfrm>
          <a:off x="10521950" y="5828453"/>
          <a:ext cx="1187451" cy="298448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9900"/>
                </a:solidFill>
                <a:prstDash val="solid"/>
              </a:ln>
              <a:solidFill>
                <a:srgbClr val="C00000"/>
              </a:solidFill>
              <a:effectLst/>
              <a:latin typeface="+mn-lt"/>
              <a:ea typeface="華康少女文字W7" pitchFamily="49" charset="-120"/>
              <a:cs typeface="+mn-cs"/>
            </a:rPr>
            <a:t>茄汁熱狗</a:t>
          </a:r>
        </a:p>
      </xdr:txBody>
    </xdr:sp>
    <xdr:clientData/>
  </xdr:twoCellAnchor>
  <xdr:twoCellAnchor>
    <xdr:from>
      <xdr:col>42</xdr:col>
      <xdr:colOff>222249</xdr:colOff>
      <xdr:row>25</xdr:row>
      <xdr:rowOff>42333</xdr:rowOff>
    </xdr:from>
    <xdr:to>
      <xdr:col>46</xdr:col>
      <xdr:colOff>158751</xdr:colOff>
      <xdr:row>27</xdr:row>
      <xdr:rowOff>84666</xdr:rowOff>
    </xdr:to>
    <xdr:sp macro="" textlink="">
      <xdr:nvSpPr>
        <xdr:cNvPr id="89" name="矩形 88"/>
        <xdr:cNvSpPr/>
      </xdr:nvSpPr>
      <xdr:spPr>
        <a:xfrm>
          <a:off x="13938249" y="6298353"/>
          <a:ext cx="1155702" cy="392853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numCol="1" rtlCol="0" anchor="ctr">
          <a:prstTxWarp prst="textPlain">
            <a:avLst/>
          </a:prstTxWarp>
        </a:bodyPr>
        <a:lstStyle/>
        <a:p>
          <a:pPr marL="0" indent="0"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latin typeface="+mn-lt"/>
              <a:ea typeface="華康少女文字W7" pitchFamily="49" charset="-120"/>
              <a:cs typeface="+mn-cs"/>
            </a:rPr>
            <a:t>滷蛋</a:t>
          </a:r>
        </a:p>
      </xdr:txBody>
    </xdr:sp>
    <xdr:clientData/>
  </xdr:twoCellAnchor>
  <xdr:twoCellAnchor editAs="oneCell">
    <xdr:from>
      <xdr:col>4</xdr:col>
      <xdr:colOff>262466</xdr:colOff>
      <xdr:row>45</xdr:row>
      <xdr:rowOff>18751</xdr:rowOff>
    </xdr:from>
    <xdr:to>
      <xdr:col>6</xdr:col>
      <xdr:colOff>254000</xdr:colOff>
      <xdr:row>46</xdr:row>
      <xdr:rowOff>167762</xdr:rowOff>
    </xdr:to>
    <xdr:pic>
      <xdr:nvPicPr>
        <xdr:cNvPr id="90" name="圖片 8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4546" y="11029651"/>
          <a:ext cx="692574" cy="347131"/>
        </a:xfrm>
        <a:prstGeom prst="rect">
          <a:avLst/>
        </a:prstGeom>
      </xdr:spPr>
    </xdr:pic>
    <xdr:clientData/>
  </xdr:twoCellAnchor>
  <xdr:twoCellAnchor editAs="oneCell">
    <xdr:from>
      <xdr:col>13</xdr:col>
      <xdr:colOff>59268</xdr:colOff>
      <xdr:row>45</xdr:row>
      <xdr:rowOff>42333</xdr:rowOff>
    </xdr:from>
    <xdr:to>
      <xdr:col>14</xdr:col>
      <xdr:colOff>342557</xdr:colOff>
      <xdr:row>46</xdr:row>
      <xdr:rowOff>183340</xdr:rowOff>
    </xdr:to>
    <xdr:pic>
      <xdr:nvPicPr>
        <xdr:cNvPr id="91" name="圖片 9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6028" y="11053233"/>
          <a:ext cx="633809" cy="339127"/>
        </a:xfrm>
        <a:prstGeom prst="rect">
          <a:avLst/>
        </a:prstGeom>
      </xdr:spPr>
    </xdr:pic>
    <xdr:clientData/>
  </xdr:twoCellAnchor>
  <xdr:twoCellAnchor editAs="oneCell">
    <xdr:from>
      <xdr:col>20</xdr:col>
      <xdr:colOff>257004</xdr:colOff>
      <xdr:row>24</xdr:row>
      <xdr:rowOff>83909</xdr:rowOff>
    </xdr:from>
    <xdr:to>
      <xdr:col>23</xdr:col>
      <xdr:colOff>173118</xdr:colOff>
      <xdr:row>26</xdr:row>
      <xdr:rowOff>166877</xdr:rowOff>
    </xdr:to>
    <xdr:pic>
      <xdr:nvPicPr>
        <xdr:cNvPr id="92" name="圖片 91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42" b="10967"/>
        <a:stretch/>
      </xdr:blipFill>
      <xdr:spPr>
        <a:xfrm>
          <a:off x="7303456" y="6130748"/>
          <a:ext cx="825597" cy="525419"/>
        </a:xfrm>
        <a:prstGeom prst="rect">
          <a:avLst/>
        </a:prstGeom>
      </xdr:spPr>
    </xdr:pic>
    <xdr:clientData/>
  </xdr:twoCellAnchor>
  <xdr:twoCellAnchor editAs="oneCell">
    <xdr:from>
      <xdr:col>7</xdr:col>
      <xdr:colOff>145207</xdr:colOff>
      <xdr:row>20</xdr:row>
      <xdr:rowOff>16386</xdr:rowOff>
    </xdr:from>
    <xdr:to>
      <xdr:col>9</xdr:col>
      <xdr:colOff>57355</xdr:colOff>
      <xdr:row>22</xdr:row>
      <xdr:rowOff>3408</xdr:rowOff>
    </xdr:to>
    <xdr:pic>
      <xdr:nvPicPr>
        <xdr:cNvPr id="93" name="圖片 9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1465" y="4981676"/>
          <a:ext cx="616793" cy="527797"/>
        </a:xfrm>
        <a:prstGeom prst="rect">
          <a:avLst/>
        </a:prstGeom>
      </xdr:spPr>
    </xdr:pic>
    <xdr:clientData/>
  </xdr:twoCellAnchor>
  <xdr:twoCellAnchor editAs="oneCell">
    <xdr:from>
      <xdr:col>11</xdr:col>
      <xdr:colOff>94743</xdr:colOff>
      <xdr:row>11</xdr:row>
      <xdr:rowOff>51209</xdr:rowOff>
    </xdr:from>
    <xdr:to>
      <xdr:col>13</xdr:col>
      <xdr:colOff>28835</xdr:colOff>
      <xdr:row>12</xdr:row>
      <xdr:rowOff>212406</xdr:rowOff>
    </xdr:to>
    <xdr:pic>
      <xdr:nvPicPr>
        <xdr:cNvPr id="94" name="圖片 9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0463" y="2771549"/>
          <a:ext cx="635132" cy="427897"/>
        </a:xfrm>
        <a:prstGeom prst="rect">
          <a:avLst/>
        </a:prstGeom>
      </xdr:spPr>
    </xdr:pic>
    <xdr:clientData/>
  </xdr:twoCellAnchor>
  <xdr:twoCellAnchor editAs="oneCell">
    <xdr:from>
      <xdr:col>23</xdr:col>
      <xdr:colOff>84665</xdr:colOff>
      <xdr:row>10</xdr:row>
      <xdr:rowOff>201724</xdr:rowOff>
    </xdr:from>
    <xdr:to>
      <xdr:col>25</xdr:col>
      <xdr:colOff>160867</xdr:colOff>
      <xdr:row>12</xdr:row>
      <xdr:rowOff>211480</xdr:rowOff>
    </xdr:to>
    <xdr:pic>
      <xdr:nvPicPr>
        <xdr:cNvPr id="95" name="圖片 94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21" r="10103" b="10140"/>
        <a:stretch/>
      </xdr:blipFill>
      <xdr:spPr>
        <a:xfrm>
          <a:off x="8009465" y="2655364"/>
          <a:ext cx="685802" cy="543156"/>
        </a:xfrm>
        <a:prstGeom prst="rect">
          <a:avLst/>
        </a:prstGeom>
      </xdr:spPr>
    </xdr:pic>
    <xdr:clientData/>
  </xdr:twoCellAnchor>
  <xdr:twoCellAnchor editAs="oneCell">
    <xdr:from>
      <xdr:col>20</xdr:col>
      <xdr:colOff>245531</xdr:colOff>
      <xdr:row>21</xdr:row>
      <xdr:rowOff>163271</xdr:rowOff>
    </xdr:from>
    <xdr:to>
      <xdr:col>23</xdr:col>
      <xdr:colOff>152398</xdr:colOff>
      <xdr:row>24</xdr:row>
      <xdr:rowOff>50798</xdr:rowOff>
    </xdr:to>
    <xdr:pic>
      <xdr:nvPicPr>
        <xdr:cNvPr id="96" name="圖片 95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4" t="8950" r="6172" b="14198"/>
        <a:stretch/>
      </xdr:blipFill>
      <xdr:spPr>
        <a:xfrm>
          <a:off x="7255931" y="5352491"/>
          <a:ext cx="821267" cy="687627"/>
        </a:xfrm>
        <a:prstGeom prst="rect">
          <a:avLst/>
        </a:prstGeom>
      </xdr:spPr>
    </xdr:pic>
    <xdr:clientData/>
  </xdr:twoCellAnchor>
  <xdr:twoCellAnchor editAs="oneCell">
    <xdr:from>
      <xdr:col>29</xdr:col>
      <xdr:colOff>296333</xdr:colOff>
      <xdr:row>31</xdr:row>
      <xdr:rowOff>143177</xdr:rowOff>
    </xdr:from>
    <xdr:to>
      <xdr:col>32</xdr:col>
      <xdr:colOff>152400</xdr:colOff>
      <xdr:row>33</xdr:row>
      <xdr:rowOff>160868</xdr:rowOff>
    </xdr:to>
    <xdr:pic>
      <xdr:nvPicPr>
        <xdr:cNvPr id="97" name="圖片 96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0" r="36207" b="9785"/>
        <a:stretch/>
      </xdr:blipFill>
      <xdr:spPr>
        <a:xfrm>
          <a:off x="10049933" y="7801277"/>
          <a:ext cx="770467" cy="551091"/>
        </a:xfrm>
        <a:prstGeom prst="rect">
          <a:avLst/>
        </a:prstGeom>
      </xdr:spPr>
    </xdr:pic>
    <xdr:clientData/>
  </xdr:twoCellAnchor>
  <xdr:twoCellAnchor editAs="oneCell">
    <xdr:from>
      <xdr:col>37</xdr:col>
      <xdr:colOff>93133</xdr:colOff>
      <xdr:row>33</xdr:row>
      <xdr:rowOff>134367</xdr:rowOff>
    </xdr:from>
    <xdr:to>
      <xdr:col>39</xdr:col>
      <xdr:colOff>279398</xdr:colOff>
      <xdr:row>36</xdr:row>
      <xdr:rowOff>84666</xdr:rowOff>
    </xdr:to>
    <xdr:pic>
      <xdr:nvPicPr>
        <xdr:cNvPr id="98" name="圖片 97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2" t="19259" r="3210" b="13087"/>
        <a:stretch/>
      </xdr:blipFill>
      <xdr:spPr>
        <a:xfrm>
          <a:off x="12285133" y="8325867"/>
          <a:ext cx="795865" cy="567519"/>
        </a:xfrm>
        <a:prstGeom prst="rect">
          <a:avLst/>
        </a:prstGeom>
      </xdr:spPr>
    </xdr:pic>
    <xdr:clientData/>
  </xdr:twoCellAnchor>
  <xdr:twoCellAnchor editAs="oneCell">
    <xdr:from>
      <xdr:col>25</xdr:col>
      <xdr:colOff>177800</xdr:colOff>
      <xdr:row>39</xdr:row>
      <xdr:rowOff>252377</xdr:rowOff>
    </xdr:from>
    <xdr:to>
      <xdr:col>28</xdr:col>
      <xdr:colOff>33866</xdr:colOff>
      <xdr:row>41</xdr:row>
      <xdr:rowOff>251462</xdr:rowOff>
    </xdr:to>
    <xdr:pic>
      <xdr:nvPicPr>
        <xdr:cNvPr id="99" name="圖片 98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1" t="38004" r="7363"/>
        <a:stretch/>
      </xdr:blipFill>
      <xdr:spPr>
        <a:xfrm>
          <a:off x="8712200" y="9845957"/>
          <a:ext cx="770466" cy="532485"/>
        </a:xfrm>
        <a:prstGeom prst="rect">
          <a:avLst/>
        </a:prstGeom>
      </xdr:spPr>
    </xdr:pic>
    <xdr:clientData/>
  </xdr:twoCellAnchor>
  <xdr:twoCellAnchor editAs="oneCell">
    <xdr:from>
      <xdr:col>22</xdr:col>
      <xdr:colOff>143935</xdr:colOff>
      <xdr:row>6</xdr:row>
      <xdr:rowOff>49503</xdr:rowOff>
    </xdr:from>
    <xdr:to>
      <xdr:col>24</xdr:col>
      <xdr:colOff>143933</xdr:colOff>
      <xdr:row>8</xdr:row>
      <xdr:rowOff>152400</xdr:rowOff>
    </xdr:to>
    <xdr:pic>
      <xdr:nvPicPr>
        <xdr:cNvPr id="100" name="圖片 9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3935" y="1634463"/>
          <a:ext cx="609598" cy="544857"/>
        </a:xfrm>
        <a:prstGeom prst="rect">
          <a:avLst/>
        </a:prstGeom>
      </xdr:spPr>
    </xdr:pic>
    <xdr:clientData/>
  </xdr:twoCellAnchor>
  <xdr:twoCellAnchor editAs="oneCell">
    <xdr:from>
      <xdr:col>26</xdr:col>
      <xdr:colOff>93133</xdr:colOff>
      <xdr:row>3</xdr:row>
      <xdr:rowOff>135468</xdr:rowOff>
    </xdr:from>
    <xdr:to>
      <xdr:col>29</xdr:col>
      <xdr:colOff>143933</xdr:colOff>
      <xdr:row>5</xdr:row>
      <xdr:rowOff>214094</xdr:rowOff>
    </xdr:to>
    <xdr:pic>
      <xdr:nvPicPr>
        <xdr:cNvPr id="101" name="圖片 100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02"/>
        <a:stretch/>
      </xdr:blipFill>
      <xdr:spPr>
        <a:xfrm>
          <a:off x="8932333" y="920328"/>
          <a:ext cx="965200" cy="612026"/>
        </a:xfrm>
        <a:prstGeom prst="rect">
          <a:avLst/>
        </a:prstGeom>
      </xdr:spPr>
    </xdr:pic>
    <xdr:clientData/>
  </xdr:twoCellAnchor>
  <xdr:twoCellAnchor editAs="oneCell">
    <xdr:from>
      <xdr:col>3</xdr:col>
      <xdr:colOff>58812</xdr:colOff>
      <xdr:row>23</xdr:row>
      <xdr:rowOff>16646</xdr:rowOff>
    </xdr:from>
    <xdr:to>
      <xdr:col>4</xdr:col>
      <xdr:colOff>244875</xdr:colOff>
      <xdr:row>24</xdr:row>
      <xdr:rowOff>237113</xdr:rowOff>
    </xdr:to>
    <xdr:pic>
      <xdr:nvPicPr>
        <xdr:cNvPr id="102" name="圖片 101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2" r="13889"/>
        <a:stretch/>
      </xdr:blipFill>
      <xdr:spPr>
        <a:xfrm>
          <a:off x="1110372" y="5739266"/>
          <a:ext cx="536583" cy="487167"/>
        </a:xfrm>
        <a:prstGeom prst="rect">
          <a:avLst/>
        </a:prstGeom>
      </xdr:spPr>
    </xdr:pic>
    <xdr:clientData/>
  </xdr:twoCellAnchor>
  <xdr:twoCellAnchor editAs="oneCell">
    <xdr:from>
      <xdr:col>21</xdr:col>
      <xdr:colOff>59267</xdr:colOff>
      <xdr:row>39</xdr:row>
      <xdr:rowOff>119583</xdr:rowOff>
    </xdr:from>
    <xdr:to>
      <xdr:col>23</xdr:col>
      <xdr:colOff>220133</xdr:colOff>
      <xdr:row>41</xdr:row>
      <xdr:rowOff>10981</xdr:rowOff>
    </xdr:to>
    <xdr:pic>
      <xdr:nvPicPr>
        <xdr:cNvPr id="103" name="圖片 102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1" t="20145" r="12901"/>
        <a:stretch/>
      </xdr:blipFill>
      <xdr:spPr>
        <a:xfrm>
          <a:off x="7374467" y="9713163"/>
          <a:ext cx="770466" cy="424798"/>
        </a:xfrm>
        <a:prstGeom prst="rect">
          <a:avLst/>
        </a:prstGeom>
      </xdr:spPr>
    </xdr:pic>
    <xdr:clientData/>
  </xdr:twoCellAnchor>
  <xdr:twoCellAnchor editAs="oneCell">
    <xdr:from>
      <xdr:col>24</xdr:col>
      <xdr:colOff>186267</xdr:colOff>
      <xdr:row>13</xdr:row>
      <xdr:rowOff>33867</xdr:rowOff>
    </xdr:from>
    <xdr:to>
      <xdr:col>27</xdr:col>
      <xdr:colOff>211667</xdr:colOff>
      <xdr:row>16</xdr:row>
      <xdr:rowOff>160867</xdr:rowOff>
    </xdr:to>
    <xdr:pic>
      <xdr:nvPicPr>
        <xdr:cNvPr id="105" name="圖片 104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5867" y="3287607"/>
          <a:ext cx="939800" cy="927100"/>
        </a:xfrm>
        <a:prstGeom prst="rect">
          <a:avLst/>
        </a:prstGeom>
      </xdr:spPr>
    </xdr:pic>
    <xdr:clientData/>
  </xdr:twoCellAnchor>
  <xdr:twoCellAnchor>
    <xdr:from>
      <xdr:col>1</xdr:col>
      <xdr:colOff>124059</xdr:colOff>
      <xdr:row>0</xdr:row>
      <xdr:rowOff>227224</xdr:rowOff>
    </xdr:from>
    <xdr:to>
      <xdr:col>10</xdr:col>
      <xdr:colOff>53673</xdr:colOff>
      <xdr:row>4</xdr:row>
      <xdr:rowOff>89368</xdr:rowOff>
    </xdr:to>
    <xdr:sp macro="" textlink="">
      <xdr:nvSpPr>
        <xdr:cNvPr id="107" name="矩形 106"/>
        <xdr:cNvSpPr/>
      </xdr:nvSpPr>
      <xdr:spPr>
        <a:xfrm>
          <a:off x="474579" y="227224"/>
          <a:ext cx="3084294" cy="913704"/>
        </a:xfrm>
        <a:prstGeom prst="rect">
          <a:avLst/>
        </a:prstGeom>
        <a:noFill/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>
          <a:prstTxWarp prst="textPlain">
            <a:avLst/>
          </a:prstTxWarp>
        </a:bodyPr>
        <a:lstStyle/>
        <a:p>
          <a:pPr algn="ctr"/>
          <a:r>
            <a:rPr lang="zh-TW" altLang="en-US" sz="2000" b="0" cap="none" spc="0">
              <a:ln w="12700">
                <a:solidFill>
                  <a:srgbClr val="FFFF00"/>
                </a:solidFill>
                <a:prstDash val="solid"/>
              </a:ln>
              <a:solidFill>
                <a:srgbClr val="7030A0"/>
              </a:solidFill>
              <a:effectLst/>
              <a:ea typeface="華康少女文字W7" pitchFamily="49" charset="-120"/>
            </a:rPr>
            <a:t>金大立</a:t>
          </a:r>
        </a:p>
      </xdr:txBody>
    </xdr:sp>
    <xdr:clientData/>
  </xdr:twoCellAnchor>
  <xdr:twoCellAnchor editAs="oneCell">
    <xdr:from>
      <xdr:col>6</xdr:col>
      <xdr:colOff>245534</xdr:colOff>
      <xdr:row>45</xdr:row>
      <xdr:rowOff>16964</xdr:rowOff>
    </xdr:from>
    <xdr:to>
      <xdr:col>8</xdr:col>
      <xdr:colOff>237066</xdr:colOff>
      <xdr:row>46</xdr:row>
      <xdr:rowOff>164593</xdr:rowOff>
    </xdr:to>
    <xdr:pic>
      <xdr:nvPicPr>
        <xdr:cNvPr id="108" name="圖片 10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8654" y="11027864"/>
          <a:ext cx="692572" cy="345749"/>
        </a:xfrm>
        <a:prstGeom prst="rect">
          <a:avLst/>
        </a:prstGeom>
      </xdr:spPr>
    </xdr:pic>
    <xdr:clientData/>
  </xdr:twoCellAnchor>
  <xdr:twoCellAnchor editAs="oneCell">
    <xdr:from>
      <xdr:col>12</xdr:col>
      <xdr:colOff>8194</xdr:colOff>
      <xdr:row>1</xdr:row>
      <xdr:rowOff>16387</xdr:rowOff>
    </xdr:from>
    <xdr:to>
      <xdr:col>19</xdr:col>
      <xdr:colOff>344129</xdr:colOff>
      <xdr:row>8</xdr:row>
      <xdr:rowOff>147483</xdr:rowOff>
    </xdr:to>
    <xdr:pic>
      <xdr:nvPicPr>
        <xdr:cNvPr id="109" name="圖片 108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4434" y="267847"/>
          <a:ext cx="2789575" cy="1906556"/>
        </a:xfrm>
        <a:prstGeom prst="rect">
          <a:avLst/>
        </a:prstGeom>
      </xdr:spPr>
    </xdr:pic>
    <xdr:clientData/>
  </xdr:twoCellAnchor>
  <xdr:twoCellAnchor editAs="oneCell">
    <xdr:from>
      <xdr:col>3</xdr:col>
      <xdr:colOff>46067</xdr:colOff>
      <xdr:row>11</xdr:row>
      <xdr:rowOff>12459</xdr:rowOff>
    </xdr:from>
    <xdr:to>
      <xdr:col>5</xdr:col>
      <xdr:colOff>14569</xdr:colOff>
      <xdr:row>12</xdr:row>
      <xdr:rowOff>245806</xdr:rowOff>
    </xdr:to>
    <xdr:pic>
      <xdr:nvPicPr>
        <xdr:cNvPr id="110" name="圖片 10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627" y="2732799"/>
          <a:ext cx="669542" cy="500047"/>
        </a:xfrm>
        <a:prstGeom prst="rect">
          <a:avLst/>
        </a:prstGeom>
      </xdr:spPr>
    </xdr:pic>
    <xdr:clientData/>
  </xdr:twoCellAnchor>
  <xdr:twoCellAnchor editAs="oneCell">
    <xdr:from>
      <xdr:col>16</xdr:col>
      <xdr:colOff>7005</xdr:colOff>
      <xdr:row>10</xdr:row>
      <xdr:rowOff>49029</xdr:rowOff>
    </xdr:from>
    <xdr:to>
      <xdr:col>20</xdr:col>
      <xdr:colOff>1828</xdr:colOff>
      <xdr:row>17</xdr:row>
      <xdr:rowOff>119064</xdr:rowOff>
    </xdr:to>
    <xdr:pic>
      <xdr:nvPicPr>
        <xdr:cNvPr id="111" name="圖片 110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5325" y="2502669"/>
          <a:ext cx="1396903" cy="1845495"/>
        </a:xfrm>
        <a:prstGeom prst="rect">
          <a:avLst/>
        </a:prstGeom>
      </xdr:spPr>
    </xdr:pic>
    <xdr:clientData/>
  </xdr:twoCellAnchor>
  <xdr:twoCellAnchor editAs="oneCell">
    <xdr:from>
      <xdr:col>15</xdr:col>
      <xdr:colOff>155677</xdr:colOff>
      <xdr:row>38</xdr:row>
      <xdr:rowOff>270385</xdr:rowOff>
    </xdr:from>
    <xdr:to>
      <xdr:col>17</xdr:col>
      <xdr:colOff>26382</xdr:colOff>
      <xdr:row>41</xdr:row>
      <xdr:rowOff>42709</xdr:rowOff>
    </xdr:to>
    <xdr:pic>
      <xdr:nvPicPr>
        <xdr:cNvPr id="112" name="圖片 11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516" y="9676579"/>
          <a:ext cx="575350" cy="583485"/>
        </a:xfrm>
        <a:prstGeom prst="rect">
          <a:avLst/>
        </a:prstGeom>
      </xdr:spPr>
    </xdr:pic>
    <xdr:clientData/>
  </xdr:twoCellAnchor>
  <xdr:twoCellAnchor editAs="oneCell">
    <xdr:from>
      <xdr:col>11</xdr:col>
      <xdr:colOff>124846</xdr:colOff>
      <xdr:row>28</xdr:row>
      <xdr:rowOff>69636</xdr:rowOff>
    </xdr:from>
    <xdr:to>
      <xdr:col>13</xdr:col>
      <xdr:colOff>0</xdr:colOff>
      <xdr:row>29</xdr:row>
      <xdr:rowOff>248051</xdr:rowOff>
    </xdr:to>
    <xdr:pic>
      <xdr:nvPicPr>
        <xdr:cNvPr id="113" name="圖片 11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0566" y="6927636"/>
          <a:ext cx="576194" cy="445115"/>
        </a:xfrm>
        <a:prstGeom prst="rect">
          <a:avLst/>
        </a:prstGeom>
      </xdr:spPr>
    </xdr:pic>
    <xdr:clientData/>
  </xdr:twoCellAnchor>
  <xdr:twoCellAnchor editAs="oneCell">
    <xdr:from>
      <xdr:col>11</xdr:col>
      <xdr:colOff>135836</xdr:colOff>
      <xdr:row>13</xdr:row>
      <xdr:rowOff>56689</xdr:rowOff>
    </xdr:from>
    <xdr:to>
      <xdr:col>12</xdr:col>
      <xdr:colOff>254258</xdr:colOff>
      <xdr:row>15</xdr:row>
      <xdr:rowOff>32855</xdr:rowOff>
    </xdr:to>
    <xdr:pic>
      <xdr:nvPicPr>
        <xdr:cNvPr id="115" name="圖片 114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1556" y="3310429"/>
          <a:ext cx="468942" cy="509566"/>
        </a:xfrm>
        <a:prstGeom prst="rect">
          <a:avLst/>
        </a:prstGeom>
      </xdr:spPr>
    </xdr:pic>
    <xdr:clientData/>
  </xdr:twoCellAnchor>
  <xdr:twoCellAnchor editAs="oneCell">
    <xdr:from>
      <xdr:col>15</xdr:col>
      <xdr:colOff>73247</xdr:colOff>
      <xdr:row>19</xdr:row>
      <xdr:rowOff>58666</xdr:rowOff>
    </xdr:from>
    <xdr:to>
      <xdr:col>16</xdr:col>
      <xdr:colOff>348827</xdr:colOff>
      <xdr:row>21</xdr:row>
      <xdr:rowOff>14192</xdr:rowOff>
    </xdr:to>
    <xdr:pic>
      <xdr:nvPicPr>
        <xdr:cNvPr id="116" name="圖片 115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1047" y="4714486"/>
          <a:ext cx="626100" cy="488926"/>
        </a:xfrm>
        <a:prstGeom prst="rect">
          <a:avLst/>
        </a:prstGeom>
      </xdr:spPr>
    </xdr:pic>
    <xdr:clientData/>
  </xdr:twoCellAnchor>
  <xdr:twoCellAnchor editAs="oneCell">
    <xdr:from>
      <xdr:col>18</xdr:col>
      <xdr:colOff>245715</xdr:colOff>
      <xdr:row>28</xdr:row>
      <xdr:rowOff>40967</xdr:rowOff>
    </xdr:from>
    <xdr:to>
      <xdr:col>19</xdr:col>
      <xdr:colOff>352322</xdr:colOff>
      <xdr:row>29</xdr:row>
      <xdr:rowOff>147484</xdr:rowOff>
    </xdr:to>
    <xdr:pic>
      <xdr:nvPicPr>
        <xdr:cNvPr id="117" name="圖片 116"/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1" t="13381" r="5026" b="19755"/>
        <a:stretch/>
      </xdr:blipFill>
      <xdr:spPr>
        <a:xfrm>
          <a:off x="6587521" y="6956322"/>
          <a:ext cx="458930" cy="376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158653</xdr:rowOff>
    </xdr:from>
    <xdr:to>
      <xdr:col>1</xdr:col>
      <xdr:colOff>110558</xdr:colOff>
      <xdr:row>21</xdr:row>
      <xdr:rowOff>39258</xdr:rowOff>
    </xdr:to>
    <xdr:pic>
      <xdr:nvPicPr>
        <xdr:cNvPr id="118" name="圖片 117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14473"/>
          <a:ext cx="461078" cy="414005"/>
        </a:xfrm>
        <a:prstGeom prst="rect">
          <a:avLst/>
        </a:prstGeom>
      </xdr:spPr>
    </xdr:pic>
    <xdr:clientData/>
  </xdr:twoCellAnchor>
  <xdr:twoCellAnchor editAs="oneCell">
    <xdr:from>
      <xdr:col>7</xdr:col>
      <xdr:colOff>40411</xdr:colOff>
      <xdr:row>12</xdr:row>
      <xdr:rowOff>83678</xdr:rowOff>
    </xdr:from>
    <xdr:to>
      <xdr:col>8</xdr:col>
      <xdr:colOff>180259</xdr:colOff>
      <xdr:row>13</xdr:row>
      <xdr:rowOff>241710</xdr:rowOff>
    </xdr:to>
    <xdr:pic>
      <xdr:nvPicPr>
        <xdr:cNvPr id="119" name="圖片 118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669" y="3098904"/>
          <a:ext cx="492171" cy="428419"/>
        </a:xfrm>
        <a:prstGeom prst="rect">
          <a:avLst/>
        </a:prstGeom>
      </xdr:spPr>
    </xdr:pic>
    <xdr:clientData/>
  </xdr:twoCellAnchor>
  <xdr:twoCellAnchor editAs="oneCell">
    <xdr:from>
      <xdr:col>3</xdr:col>
      <xdr:colOff>96128</xdr:colOff>
      <xdr:row>28</xdr:row>
      <xdr:rowOff>105726</xdr:rowOff>
    </xdr:from>
    <xdr:to>
      <xdr:col>4</xdr:col>
      <xdr:colOff>281360</xdr:colOff>
      <xdr:row>30</xdr:row>
      <xdr:rowOff>155677</xdr:rowOff>
    </xdr:to>
    <xdr:pic>
      <xdr:nvPicPr>
        <xdr:cNvPr id="120" name="圖片 119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688" y="6963726"/>
          <a:ext cx="535752" cy="583351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114305</xdr:colOff>
      <xdr:row>40</xdr:row>
      <xdr:rowOff>61515</xdr:rowOff>
    </xdr:from>
    <xdr:to>
      <xdr:col>8</xdr:col>
      <xdr:colOff>286774</xdr:colOff>
      <xdr:row>41</xdr:row>
      <xdr:rowOff>201074</xdr:rowOff>
    </xdr:to>
    <xdr:pic>
      <xdr:nvPicPr>
        <xdr:cNvPr id="121" name="圖片 120"/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33" t="31667" r="9722" b="4166"/>
        <a:stretch/>
      </xdr:blipFill>
      <xdr:spPr>
        <a:xfrm>
          <a:off x="2567945" y="9921795"/>
          <a:ext cx="522989" cy="406259"/>
        </a:xfrm>
        <a:prstGeom prst="rect">
          <a:avLst/>
        </a:prstGeom>
      </xdr:spPr>
    </xdr:pic>
    <xdr:clientData/>
  </xdr:twoCellAnchor>
  <xdr:twoCellAnchor editAs="oneCell">
    <xdr:from>
      <xdr:col>11</xdr:col>
      <xdr:colOff>172067</xdr:colOff>
      <xdr:row>21</xdr:row>
      <xdr:rowOff>43407</xdr:rowOff>
    </xdr:from>
    <xdr:to>
      <xdr:col>13</xdr:col>
      <xdr:colOff>114711</xdr:colOff>
      <xdr:row>22</xdr:row>
      <xdr:rowOff>262193</xdr:rowOff>
    </xdr:to>
    <xdr:pic>
      <xdr:nvPicPr>
        <xdr:cNvPr id="122" name="圖片 121"/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44" r="2623" b="15082"/>
        <a:stretch/>
      </xdr:blipFill>
      <xdr:spPr>
        <a:xfrm>
          <a:off x="4027787" y="5232627"/>
          <a:ext cx="643684" cy="485486"/>
        </a:xfrm>
        <a:prstGeom prst="rect">
          <a:avLst/>
        </a:prstGeom>
      </xdr:spPr>
    </xdr:pic>
    <xdr:clientData/>
  </xdr:twoCellAnchor>
  <xdr:twoCellAnchor editAs="oneCell">
    <xdr:from>
      <xdr:col>14</xdr:col>
      <xdr:colOff>278582</xdr:colOff>
      <xdr:row>29</xdr:row>
      <xdr:rowOff>265551</xdr:rowOff>
    </xdr:from>
    <xdr:to>
      <xdr:col>17</xdr:col>
      <xdr:colOff>57356</xdr:colOff>
      <xdr:row>32</xdr:row>
      <xdr:rowOff>40967</xdr:rowOff>
    </xdr:to>
    <xdr:pic>
      <xdr:nvPicPr>
        <xdr:cNvPr id="123" name="圖片 122"/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84" t="20744" r="28977" b="27259"/>
        <a:stretch/>
      </xdr:blipFill>
      <xdr:spPr>
        <a:xfrm>
          <a:off x="5211098" y="7451293"/>
          <a:ext cx="835742" cy="58657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39</xdr:row>
      <xdr:rowOff>17803</xdr:rowOff>
    </xdr:from>
    <xdr:to>
      <xdr:col>5</xdr:col>
      <xdr:colOff>40967</xdr:colOff>
      <xdr:row>41</xdr:row>
      <xdr:rowOff>15903</xdr:rowOff>
    </xdr:to>
    <xdr:pic>
      <xdr:nvPicPr>
        <xdr:cNvPr id="124" name="圖片 123"/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91" t="26937" r="22857" b="20514"/>
        <a:stretch/>
      </xdr:blipFill>
      <xdr:spPr>
        <a:xfrm>
          <a:off x="1056968" y="9694384"/>
          <a:ext cx="745612" cy="538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300990</xdr:colOff>
      <xdr:row>8</xdr:row>
      <xdr:rowOff>70485</xdr:rowOff>
    </xdr:from>
    <xdr:to>
      <xdr:col>23</xdr:col>
      <xdr:colOff>36238</xdr:colOff>
      <xdr:row>11</xdr:row>
      <xdr:rowOff>51434</xdr:rowOff>
    </xdr:to>
    <xdr:pic>
      <xdr:nvPicPr>
        <xdr:cNvPr id="5" name="Picture 5" descr="技師章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3490" y="1623060"/>
          <a:ext cx="1021123" cy="495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0</xdr:rowOff>
    </xdr:from>
    <xdr:to>
      <xdr:col>10</xdr:col>
      <xdr:colOff>209550</xdr:colOff>
      <xdr:row>7</xdr:row>
      <xdr:rowOff>146397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7650" y="100965"/>
          <a:ext cx="4248150" cy="1346547"/>
        </a:xfrm>
        <a:prstGeom prst="rect">
          <a:avLst/>
        </a:prstGeom>
      </xdr:spPr>
    </xdr:pic>
    <xdr:clientData/>
  </xdr:twoCellAnchor>
  <xdr:twoCellAnchor editAs="oneCell">
    <xdr:from>
      <xdr:col>20</xdr:col>
      <xdr:colOff>213359</xdr:colOff>
      <xdr:row>1</xdr:row>
      <xdr:rowOff>31751</xdr:rowOff>
    </xdr:from>
    <xdr:to>
      <xdr:col>23</xdr:col>
      <xdr:colOff>163964</xdr:colOff>
      <xdr:row>4</xdr:row>
      <xdr:rowOff>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5759" y="199391"/>
          <a:ext cx="1116465" cy="471169"/>
        </a:xfrm>
        <a:prstGeom prst="rect">
          <a:avLst/>
        </a:prstGeom>
      </xdr:spPr>
    </xdr:pic>
    <xdr:clientData/>
  </xdr:twoCellAnchor>
  <xdr:twoCellAnchor editAs="oneCell">
    <xdr:from>
      <xdr:col>20</xdr:col>
      <xdr:colOff>220980</xdr:colOff>
      <xdr:row>3</xdr:row>
      <xdr:rowOff>144664</xdr:rowOff>
    </xdr:from>
    <xdr:to>
      <xdr:col>23</xdr:col>
      <xdr:colOff>205740</xdr:colOff>
      <xdr:row>7</xdr:row>
      <xdr:rowOff>659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3380" y="647584"/>
          <a:ext cx="1150620" cy="526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10" zoomScale="93" zoomScaleNormal="93" workbookViewId="0">
      <selection activeCell="M22" sqref="M22:P22"/>
    </sheetView>
  </sheetViews>
  <sheetFormatPr defaultColWidth="4.5" defaultRowHeight="15.75" customHeight="1" x14ac:dyDescent="0.3"/>
  <cols>
    <col min="1" max="20" width="5.125" style="146" customWidth="1"/>
    <col min="21" max="26" width="4.5" style="146" customWidth="1"/>
    <col min="27" max="16384" width="4.5" style="146"/>
  </cols>
  <sheetData>
    <row r="1" spans="1:20" ht="19.899999999999999" customHeight="1" x14ac:dyDescent="0.3">
      <c r="A1" s="16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2"/>
      <c r="M1" s="169" t="s">
        <v>477</v>
      </c>
      <c r="N1" s="170"/>
      <c r="O1" s="170"/>
      <c r="P1" s="171"/>
      <c r="Q1" s="169" t="s">
        <v>478</v>
      </c>
      <c r="R1" s="170"/>
      <c r="S1" s="170"/>
      <c r="T1" s="171"/>
    </row>
    <row r="2" spans="1:20" ht="21" customHeight="1" x14ac:dyDescent="0.3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5"/>
      <c r="M2" s="172"/>
      <c r="N2" s="173"/>
      <c r="O2" s="173"/>
      <c r="P2" s="174"/>
      <c r="Q2" s="181"/>
      <c r="R2" s="182"/>
      <c r="S2" s="182"/>
      <c r="T2" s="183"/>
    </row>
    <row r="3" spans="1:20" ht="21" customHeight="1" x14ac:dyDescent="0.3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175"/>
      <c r="N3" s="176"/>
      <c r="O3" s="176"/>
      <c r="P3" s="177"/>
      <c r="Q3" s="184"/>
      <c r="R3" s="185"/>
      <c r="S3" s="185"/>
      <c r="T3" s="186"/>
    </row>
    <row r="4" spans="1:20" ht="21" customHeight="1" x14ac:dyDescent="0.3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5"/>
      <c r="M4" s="175"/>
      <c r="N4" s="176"/>
      <c r="O4" s="176"/>
      <c r="P4" s="177"/>
      <c r="Q4" s="184"/>
      <c r="R4" s="185"/>
      <c r="S4" s="185"/>
      <c r="T4" s="186"/>
    </row>
    <row r="5" spans="1:20" ht="21" customHeight="1" x14ac:dyDescent="0.3">
      <c r="A5" s="163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5"/>
      <c r="M5" s="175"/>
      <c r="N5" s="176"/>
      <c r="O5" s="176"/>
      <c r="P5" s="177"/>
      <c r="Q5" s="184"/>
      <c r="R5" s="185"/>
      <c r="S5" s="185"/>
      <c r="T5" s="186"/>
    </row>
    <row r="6" spans="1:20" ht="21" customHeight="1" x14ac:dyDescent="0.3">
      <c r="A6" s="163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5"/>
      <c r="M6" s="175"/>
      <c r="N6" s="176"/>
      <c r="O6" s="176"/>
      <c r="P6" s="177"/>
      <c r="Q6" s="184"/>
      <c r="R6" s="185"/>
      <c r="S6" s="185"/>
      <c r="T6" s="186"/>
    </row>
    <row r="7" spans="1:20" ht="21" customHeight="1" x14ac:dyDescent="0.3">
      <c r="A7" s="163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5"/>
      <c r="M7" s="175"/>
      <c r="N7" s="176"/>
      <c r="O7" s="176"/>
      <c r="P7" s="177"/>
      <c r="Q7" s="184"/>
      <c r="R7" s="185"/>
      <c r="S7" s="185"/>
      <c r="T7" s="186"/>
    </row>
    <row r="8" spans="1:20" s="97" customFormat="1" ht="13.9" customHeight="1" x14ac:dyDescent="0.25">
      <c r="A8" s="163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5"/>
      <c r="M8" s="175"/>
      <c r="N8" s="176"/>
      <c r="O8" s="176"/>
      <c r="P8" s="177"/>
      <c r="Q8" s="184"/>
      <c r="R8" s="185"/>
      <c r="S8" s="185"/>
      <c r="T8" s="186"/>
    </row>
    <row r="9" spans="1:20" s="97" customFormat="1" ht="13.9" customHeight="1" thickBot="1" x14ac:dyDescent="0.3">
      <c r="A9" s="166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8"/>
      <c r="M9" s="178"/>
      <c r="N9" s="179"/>
      <c r="O9" s="179"/>
      <c r="P9" s="180"/>
      <c r="Q9" s="187"/>
      <c r="R9" s="188"/>
      <c r="S9" s="188"/>
      <c r="T9" s="189"/>
    </row>
    <row r="10" spans="1:20" ht="19.899999999999999" customHeight="1" x14ac:dyDescent="0.3">
      <c r="A10" s="169" t="s">
        <v>479</v>
      </c>
      <c r="B10" s="170"/>
      <c r="C10" s="170"/>
      <c r="D10" s="171"/>
      <c r="E10" s="169" t="s">
        <v>480</v>
      </c>
      <c r="F10" s="170"/>
      <c r="G10" s="170"/>
      <c r="H10" s="171"/>
      <c r="I10" s="169" t="s">
        <v>481</v>
      </c>
      <c r="J10" s="170"/>
      <c r="K10" s="170"/>
      <c r="L10" s="171"/>
      <c r="M10" s="169" t="s">
        <v>482</v>
      </c>
      <c r="N10" s="170"/>
      <c r="O10" s="170"/>
      <c r="P10" s="171"/>
      <c r="Q10" s="169" t="s">
        <v>483</v>
      </c>
      <c r="R10" s="170"/>
      <c r="S10" s="170"/>
      <c r="T10" s="171"/>
    </row>
    <row r="11" spans="1:20" ht="21" customHeight="1" x14ac:dyDescent="0.3">
      <c r="A11" s="190" t="s">
        <v>47</v>
      </c>
      <c r="B11" s="191"/>
      <c r="C11" s="191"/>
      <c r="D11" s="192"/>
      <c r="E11" s="193" t="s">
        <v>484</v>
      </c>
      <c r="F11" s="194"/>
      <c r="G11" s="194"/>
      <c r="H11" s="195"/>
      <c r="I11" s="196" t="s">
        <v>485</v>
      </c>
      <c r="J11" s="197"/>
      <c r="K11" s="197"/>
      <c r="L11" s="198"/>
      <c r="M11" s="199" t="s">
        <v>486</v>
      </c>
      <c r="N11" s="200"/>
      <c r="O11" s="200"/>
      <c r="P11" s="201"/>
      <c r="Q11" s="181"/>
      <c r="R11" s="182"/>
      <c r="S11" s="182"/>
      <c r="T11" s="183"/>
    </row>
    <row r="12" spans="1:20" ht="21" customHeight="1" x14ac:dyDescent="0.3">
      <c r="A12" s="202" t="s">
        <v>487</v>
      </c>
      <c r="B12" s="203"/>
      <c r="C12" s="203"/>
      <c r="D12" s="204"/>
      <c r="E12" s="205" t="s">
        <v>488</v>
      </c>
      <c r="F12" s="206"/>
      <c r="G12" s="206"/>
      <c r="H12" s="207"/>
      <c r="I12" s="208" t="s">
        <v>489</v>
      </c>
      <c r="J12" s="209"/>
      <c r="K12" s="209"/>
      <c r="L12" s="210"/>
      <c r="M12" s="208" t="s">
        <v>597</v>
      </c>
      <c r="N12" s="209"/>
      <c r="O12" s="209"/>
      <c r="P12" s="210"/>
      <c r="Q12" s="184"/>
      <c r="R12" s="185"/>
      <c r="S12" s="185"/>
      <c r="T12" s="186"/>
    </row>
    <row r="13" spans="1:20" ht="21" customHeight="1" x14ac:dyDescent="0.3">
      <c r="A13" s="211" t="s">
        <v>491</v>
      </c>
      <c r="B13" s="212"/>
      <c r="C13" s="212"/>
      <c r="D13" s="213"/>
      <c r="E13" s="208" t="s">
        <v>492</v>
      </c>
      <c r="F13" s="209"/>
      <c r="G13" s="209"/>
      <c r="H13" s="210"/>
      <c r="I13" s="226" t="s">
        <v>493</v>
      </c>
      <c r="J13" s="227"/>
      <c r="K13" s="227"/>
      <c r="L13" s="228"/>
      <c r="M13" s="229" t="s">
        <v>494</v>
      </c>
      <c r="N13" s="230"/>
      <c r="O13" s="230"/>
      <c r="P13" s="231"/>
      <c r="Q13" s="184"/>
      <c r="R13" s="185"/>
      <c r="S13" s="185"/>
      <c r="T13" s="186"/>
    </row>
    <row r="14" spans="1:20" ht="21" customHeight="1" x14ac:dyDescent="0.3">
      <c r="A14" s="208" t="s">
        <v>495</v>
      </c>
      <c r="B14" s="209"/>
      <c r="C14" s="209"/>
      <c r="D14" s="210"/>
      <c r="E14" s="232" t="s">
        <v>581</v>
      </c>
      <c r="F14" s="233"/>
      <c r="G14" s="233"/>
      <c r="H14" s="234"/>
      <c r="I14" s="208" t="s">
        <v>496</v>
      </c>
      <c r="J14" s="209"/>
      <c r="K14" s="209"/>
      <c r="L14" s="210"/>
      <c r="M14" s="205" t="s">
        <v>497</v>
      </c>
      <c r="N14" s="206"/>
      <c r="O14" s="206"/>
      <c r="P14" s="207"/>
      <c r="Q14" s="184"/>
      <c r="R14" s="185"/>
      <c r="S14" s="185"/>
      <c r="T14" s="186"/>
    </row>
    <row r="15" spans="1:20" ht="21" customHeight="1" x14ac:dyDescent="0.3">
      <c r="A15" s="214" t="s">
        <v>498</v>
      </c>
      <c r="B15" s="215"/>
      <c r="C15" s="215"/>
      <c r="D15" s="216"/>
      <c r="E15" s="208" t="s">
        <v>499</v>
      </c>
      <c r="F15" s="209"/>
      <c r="G15" s="209"/>
      <c r="H15" s="210"/>
      <c r="I15" s="208" t="s">
        <v>136</v>
      </c>
      <c r="J15" s="209"/>
      <c r="K15" s="209"/>
      <c r="L15" s="210"/>
      <c r="M15" s="208" t="s">
        <v>500</v>
      </c>
      <c r="N15" s="209"/>
      <c r="O15" s="209"/>
      <c r="P15" s="210"/>
      <c r="Q15" s="184"/>
      <c r="R15" s="185"/>
      <c r="S15" s="185"/>
      <c r="T15" s="186"/>
    </row>
    <row r="16" spans="1:20" ht="21" customHeight="1" x14ac:dyDescent="0.3">
      <c r="A16" s="217" t="s">
        <v>501</v>
      </c>
      <c r="B16" s="218"/>
      <c r="C16" s="218"/>
      <c r="D16" s="219"/>
      <c r="E16" s="220" t="s">
        <v>582</v>
      </c>
      <c r="F16" s="221"/>
      <c r="G16" s="221"/>
      <c r="H16" s="222"/>
      <c r="I16" s="223" t="s">
        <v>502</v>
      </c>
      <c r="J16" s="224"/>
      <c r="K16" s="224"/>
      <c r="L16" s="225"/>
      <c r="M16" s="223" t="s">
        <v>503</v>
      </c>
      <c r="N16" s="224"/>
      <c r="O16" s="224"/>
      <c r="P16" s="225"/>
      <c r="Q16" s="184"/>
      <c r="R16" s="185"/>
      <c r="S16" s="185"/>
      <c r="T16" s="186"/>
    </row>
    <row r="17" spans="1:20" s="97" customFormat="1" ht="13.9" customHeight="1" x14ac:dyDescent="0.25">
      <c r="A17" s="147" t="s">
        <v>504</v>
      </c>
      <c r="B17" s="148">
        <v>794.4</v>
      </c>
      <c r="C17" s="148" t="s">
        <v>505</v>
      </c>
      <c r="D17" s="149">
        <v>28</v>
      </c>
      <c r="E17" s="147" t="s">
        <v>504</v>
      </c>
      <c r="F17" s="148">
        <v>820</v>
      </c>
      <c r="G17" s="148" t="s">
        <v>505</v>
      </c>
      <c r="H17" s="149">
        <v>27.6</v>
      </c>
      <c r="I17" s="150" t="s">
        <v>504</v>
      </c>
      <c r="J17" s="148">
        <v>788.3</v>
      </c>
      <c r="K17" s="148" t="s">
        <v>505</v>
      </c>
      <c r="L17" s="149">
        <v>25.5</v>
      </c>
      <c r="M17" s="150" t="s">
        <v>504</v>
      </c>
      <c r="N17" s="148">
        <v>761.1</v>
      </c>
      <c r="O17" s="148" t="s">
        <v>505</v>
      </c>
      <c r="P17" s="149">
        <v>25.5</v>
      </c>
      <c r="Q17" s="184"/>
      <c r="R17" s="185"/>
      <c r="S17" s="185"/>
      <c r="T17" s="186"/>
    </row>
    <row r="18" spans="1:20" s="97" customFormat="1" ht="13.9" customHeight="1" thickBot="1" x14ac:dyDescent="0.3">
      <c r="A18" s="151" t="s">
        <v>506</v>
      </c>
      <c r="B18" s="152">
        <v>103</v>
      </c>
      <c r="C18" s="152" t="s">
        <v>507</v>
      </c>
      <c r="D18" s="153">
        <v>32.6</v>
      </c>
      <c r="E18" s="151" t="s">
        <v>506</v>
      </c>
      <c r="F18" s="152">
        <v>108.9</v>
      </c>
      <c r="G18" s="152" t="s">
        <v>507</v>
      </c>
      <c r="H18" s="153">
        <v>34</v>
      </c>
      <c r="I18" s="154" t="s">
        <v>506</v>
      </c>
      <c r="J18" s="152">
        <v>108.5</v>
      </c>
      <c r="K18" s="152" t="s">
        <v>507</v>
      </c>
      <c r="L18" s="153">
        <v>31.2</v>
      </c>
      <c r="M18" s="154" t="s">
        <v>506</v>
      </c>
      <c r="N18" s="152">
        <v>102.5</v>
      </c>
      <c r="O18" s="152" t="s">
        <v>507</v>
      </c>
      <c r="P18" s="153">
        <v>30.4</v>
      </c>
      <c r="Q18" s="187"/>
      <c r="R18" s="188"/>
      <c r="S18" s="188"/>
      <c r="T18" s="189"/>
    </row>
    <row r="19" spans="1:20" ht="19.899999999999999" customHeight="1" x14ac:dyDescent="0.3">
      <c r="A19" s="169" t="s">
        <v>508</v>
      </c>
      <c r="B19" s="170"/>
      <c r="C19" s="170"/>
      <c r="D19" s="171"/>
      <c r="E19" s="169" t="s">
        <v>509</v>
      </c>
      <c r="F19" s="170"/>
      <c r="G19" s="170"/>
      <c r="H19" s="171"/>
      <c r="I19" s="169" t="s">
        <v>510</v>
      </c>
      <c r="J19" s="170"/>
      <c r="K19" s="170"/>
      <c r="L19" s="171"/>
      <c r="M19" s="169" t="s">
        <v>511</v>
      </c>
      <c r="N19" s="170"/>
      <c r="O19" s="170"/>
      <c r="P19" s="171"/>
      <c r="Q19" s="169" t="s">
        <v>512</v>
      </c>
      <c r="R19" s="170"/>
      <c r="S19" s="170"/>
      <c r="T19" s="171"/>
    </row>
    <row r="20" spans="1:20" ht="21" customHeight="1" x14ac:dyDescent="0.3">
      <c r="A20" s="190" t="s">
        <v>47</v>
      </c>
      <c r="B20" s="191"/>
      <c r="C20" s="191"/>
      <c r="D20" s="192"/>
      <c r="E20" s="235" t="s">
        <v>513</v>
      </c>
      <c r="F20" s="236"/>
      <c r="G20" s="236"/>
      <c r="H20" s="237"/>
      <c r="I20" s="238" t="s">
        <v>514</v>
      </c>
      <c r="J20" s="239"/>
      <c r="K20" s="239"/>
      <c r="L20" s="240"/>
      <c r="M20" s="241" t="s">
        <v>515</v>
      </c>
      <c r="N20" s="242"/>
      <c r="O20" s="242"/>
      <c r="P20" s="243"/>
      <c r="Q20" s="208" t="s">
        <v>47</v>
      </c>
      <c r="R20" s="209"/>
      <c r="S20" s="209"/>
      <c r="T20" s="210"/>
    </row>
    <row r="21" spans="1:20" ht="21" customHeight="1" x14ac:dyDescent="0.3">
      <c r="A21" s="205" t="s">
        <v>516</v>
      </c>
      <c r="B21" s="206"/>
      <c r="C21" s="206"/>
      <c r="D21" s="207"/>
      <c r="E21" s="244" t="s">
        <v>517</v>
      </c>
      <c r="F21" s="245"/>
      <c r="G21" s="245"/>
      <c r="H21" s="246"/>
      <c r="I21" s="205" t="s">
        <v>583</v>
      </c>
      <c r="J21" s="206"/>
      <c r="K21" s="206"/>
      <c r="L21" s="207"/>
      <c r="M21" s="247" t="s">
        <v>518</v>
      </c>
      <c r="N21" s="248"/>
      <c r="O21" s="248"/>
      <c r="P21" s="249"/>
      <c r="Q21" s="196" t="s">
        <v>519</v>
      </c>
      <c r="R21" s="197"/>
      <c r="S21" s="197"/>
      <c r="T21" s="198"/>
    </row>
    <row r="22" spans="1:20" ht="21" customHeight="1" x14ac:dyDescent="0.3">
      <c r="A22" s="250" t="s">
        <v>520</v>
      </c>
      <c r="B22" s="242"/>
      <c r="C22" s="242"/>
      <c r="D22" s="243"/>
      <c r="E22" s="208" t="s">
        <v>521</v>
      </c>
      <c r="F22" s="209"/>
      <c r="G22" s="209"/>
      <c r="H22" s="210"/>
      <c r="I22" s="208" t="s">
        <v>584</v>
      </c>
      <c r="J22" s="209"/>
      <c r="K22" s="209"/>
      <c r="L22" s="210"/>
      <c r="M22" s="251" t="s">
        <v>522</v>
      </c>
      <c r="N22" s="252"/>
      <c r="O22" s="252"/>
      <c r="P22" s="253"/>
      <c r="Q22" s="208" t="s">
        <v>523</v>
      </c>
      <c r="R22" s="209"/>
      <c r="S22" s="209"/>
      <c r="T22" s="210"/>
    </row>
    <row r="23" spans="1:20" ht="21" customHeight="1" x14ac:dyDescent="0.3">
      <c r="A23" s="208" t="s">
        <v>524</v>
      </c>
      <c r="B23" s="209"/>
      <c r="C23" s="209"/>
      <c r="D23" s="210"/>
      <c r="E23" s="254" t="s">
        <v>525</v>
      </c>
      <c r="F23" s="255"/>
      <c r="G23" s="255"/>
      <c r="H23" s="256"/>
      <c r="I23" s="211" t="s">
        <v>526</v>
      </c>
      <c r="J23" s="212"/>
      <c r="K23" s="212"/>
      <c r="L23" s="213"/>
      <c r="M23" s="257" t="s">
        <v>586</v>
      </c>
      <c r="N23" s="258"/>
      <c r="O23" s="258"/>
      <c r="P23" s="259"/>
      <c r="Q23" s="260" t="s">
        <v>587</v>
      </c>
      <c r="R23" s="261"/>
      <c r="S23" s="261"/>
      <c r="T23" s="262"/>
    </row>
    <row r="24" spans="1:20" ht="21" customHeight="1" x14ac:dyDescent="0.3">
      <c r="A24" s="211" t="s">
        <v>498</v>
      </c>
      <c r="B24" s="212"/>
      <c r="C24" s="212"/>
      <c r="D24" s="213"/>
      <c r="E24" s="208" t="s">
        <v>499</v>
      </c>
      <c r="F24" s="209"/>
      <c r="G24" s="209"/>
      <c r="H24" s="210"/>
      <c r="I24" s="208" t="s">
        <v>499</v>
      </c>
      <c r="J24" s="209"/>
      <c r="K24" s="209"/>
      <c r="L24" s="210"/>
      <c r="M24" s="208" t="s">
        <v>500</v>
      </c>
      <c r="N24" s="209"/>
      <c r="O24" s="209"/>
      <c r="P24" s="210"/>
      <c r="Q24" s="208" t="s">
        <v>136</v>
      </c>
      <c r="R24" s="209"/>
      <c r="S24" s="209"/>
      <c r="T24" s="210"/>
    </row>
    <row r="25" spans="1:20" ht="21" customHeight="1" x14ac:dyDescent="0.3">
      <c r="A25" s="263" t="s">
        <v>527</v>
      </c>
      <c r="B25" s="264"/>
      <c r="C25" s="264"/>
      <c r="D25" s="265"/>
      <c r="E25" s="266" t="s">
        <v>528</v>
      </c>
      <c r="F25" s="267"/>
      <c r="G25" s="267"/>
      <c r="H25" s="268"/>
      <c r="I25" s="208" t="s">
        <v>585</v>
      </c>
      <c r="J25" s="209"/>
      <c r="K25" s="209"/>
      <c r="L25" s="210"/>
      <c r="M25" s="208" t="s">
        <v>529</v>
      </c>
      <c r="N25" s="209"/>
      <c r="O25" s="209"/>
      <c r="P25" s="210"/>
      <c r="Q25" s="269" t="s">
        <v>530</v>
      </c>
      <c r="R25" s="270"/>
      <c r="S25" s="270"/>
      <c r="T25" s="271"/>
    </row>
    <row r="26" spans="1:20" s="97" customFormat="1" ht="13.9" customHeight="1" x14ac:dyDescent="0.25">
      <c r="A26" s="147" t="s">
        <v>504</v>
      </c>
      <c r="B26" s="148">
        <v>803.9</v>
      </c>
      <c r="C26" s="148" t="s">
        <v>505</v>
      </c>
      <c r="D26" s="149">
        <v>27.5</v>
      </c>
      <c r="E26" s="147" t="s">
        <v>504</v>
      </c>
      <c r="F26" s="148">
        <v>765.8</v>
      </c>
      <c r="G26" s="148" t="s">
        <v>505</v>
      </c>
      <c r="H26" s="149">
        <v>25</v>
      </c>
      <c r="I26" s="150" t="s">
        <v>504</v>
      </c>
      <c r="J26" s="148" t="s">
        <v>531</v>
      </c>
      <c r="K26" s="148" t="s">
        <v>505</v>
      </c>
      <c r="L26" s="149">
        <v>25.5</v>
      </c>
      <c r="M26" s="147" t="s">
        <v>504</v>
      </c>
      <c r="N26" s="148">
        <v>794.9</v>
      </c>
      <c r="O26" s="148" t="s">
        <v>505</v>
      </c>
      <c r="P26" s="149">
        <v>26.5</v>
      </c>
      <c r="Q26" s="150" t="s">
        <v>504</v>
      </c>
      <c r="R26" s="148">
        <v>795.4</v>
      </c>
      <c r="S26" s="148" t="s">
        <v>505</v>
      </c>
      <c r="T26" s="149">
        <v>25</v>
      </c>
    </row>
    <row r="27" spans="1:20" s="97" customFormat="1" ht="13.9" customHeight="1" thickBot="1" x14ac:dyDescent="0.3">
      <c r="A27" s="151" t="s">
        <v>506</v>
      </c>
      <c r="B27" s="152">
        <v>105.5</v>
      </c>
      <c r="C27" s="152" t="s">
        <v>507</v>
      </c>
      <c r="D27" s="153">
        <v>33.6</v>
      </c>
      <c r="E27" s="151" t="s">
        <v>506</v>
      </c>
      <c r="F27" s="152">
        <v>104.5</v>
      </c>
      <c r="G27" s="152" t="s">
        <v>507</v>
      </c>
      <c r="H27" s="153">
        <v>30.7</v>
      </c>
      <c r="I27" s="154" t="s">
        <v>506</v>
      </c>
      <c r="J27" s="152">
        <v>117.5</v>
      </c>
      <c r="K27" s="152" t="s">
        <v>507</v>
      </c>
      <c r="L27" s="153">
        <v>32.5</v>
      </c>
      <c r="M27" s="151" t="s">
        <v>506</v>
      </c>
      <c r="N27" s="152">
        <v>108</v>
      </c>
      <c r="O27" s="152" t="s">
        <v>507</v>
      </c>
      <c r="P27" s="153">
        <v>31.1</v>
      </c>
      <c r="Q27" s="154" t="s">
        <v>506</v>
      </c>
      <c r="R27" s="152">
        <v>111</v>
      </c>
      <c r="S27" s="152" t="s">
        <v>507</v>
      </c>
      <c r="T27" s="153">
        <v>31.6</v>
      </c>
    </row>
    <row r="28" spans="1:20" ht="19.899999999999999" customHeight="1" x14ac:dyDescent="0.3">
      <c r="A28" s="169" t="s">
        <v>532</v>
      </c>
      <c r="B28" s="170"/>
      <c r="C28" s="170"/>
      <c r="D28" s="171"/>
      <c r="E28" s="169" t="s">
        <v>533</v>
      </c>
      <c r="F28" s="170"/>
      <c r="G28" s="170"/>
      <c r="H28" s="171"/>
      <c r="I28" s="169" t="s">
        <v>534</v>
      </c>
      <c r="J28" s="170"/>
      <c r="K28" s="170"/>
      <c r="L28" s="171"/>
      <c r="M28" s="169" t="s">
        <v>535</v>
      </c>
      <c r="N28" s="170"/>
      <c r="O28" s="170"/>
      <c r="P28" s="171"/>
      <c r="Q28" s="169" t="s">
        <v>536</v>
      </c>
      <c r="R28" s="170"/>
      <c r="S28" s="170"/>
      <c r="T28" s="171"/>
    </row>
    <row r="29" spans="1:20" ht="21" customHeight="1" x14ac:dyDescent="0.3">
      <c r="A29" s="190" t="s">
        <v>47</v>
      </c>
      <c r="B29" s="191"/>
      <c r="C29" s="191"/>
      <c r="D29" s="192"/>
      <c r="E29" s="190" t="s">
        <v>537</v>
      </c>
      <c r="F29" s="191"/>
      <c r="G29" s="191"/>
      <c r="H29" s="192"/>
      <c r="I29" s="272" t="s">
        <v>538</v>
      </c>
      <c r="J29" s="273"/>
      <c r="K29" s="273"/>
      <c r="L29" s="274"/>
      <c r="M29" s="275" t="s">
        <v>539</v>
      </c>
      <c r="N29" s="276"/>
      <c r="O29" s="276"/>
      <c r="P29" s="277"/>
      <c r="Q29" s="278" t="s">
        <v>540</v>
      </c>
      <c r="R29" s="279"/>
      <c r="S29" s="279"/>
      <c r="T29" s="280"/>
    </row>
    <row r="30" spans="1:20" ht="21" customHeight="1" x14ac:dyDescent="0.3">
      <c r="A30" s="196" t="s">
        <v>541</v>
      </c>
      <c r="B30" s="197"/>
      <c r="C30" s="197"/>
      <c r="D30" s="198"/>
      <c r="E30" s="208" t="s">
        <v>542</v>
      </c>
      <c r="F30" s="209"/>
      <c r="G30" s="209"/>
      <c r="H30" s="210"/>
      <c r="I30" s="247" t="s">
        <v>543</v>
      </c>
      <c r="J30" s="248"/>
      <c r="K30" s="248"/>
      <c r="L30" s="249"/>
      <c r="M30" s="208" t="s">
        <v>490</v>
      </c>
      <c r="N30" s="209"/>
      <c r="O30" s="209"/>
      <c r="P30" s="210"/>
      <c r="Q30" s="211" t="s">
        <v>544</v>
      </c>
      <c r="R30" s="212"/>
      <c r="S30" s="212"/>
      <c r="T30" s="213"/>
    </row>
    <row r="31" spans="1:20" ht="21" customHeight="1" x14ac:dyDescent="0.3">
      <c r="A31" s="208" t="s">
        <v>545</v>
      </c>
      <c r="B31" s="209"/>
      <c r="C31" s="209"/>
      <c r="D31" s="210"/>
      <c r="E31" s="281" t="s">
        <v>596</v>
      </c>
      <c r="F31" s="282"/>
      <c r="G31" s="282"/>
      <c r="H31" s="283"/>
      <c r="I31" s="208" t="s">
        <v>546</v>
      </c>
      <c r="J31" s="209"/>
      <c r="K31" s="209"/>
      <c r="L31" s="210"/>
      <c r="M31" s="211" t="s">
        <v>547</v>
      </c>
      <c r="N31" s="212"/>
      <c r="O31" s="212"/>
      <c r="P31" s="213"/>
      <c r="Q31" s="284" t="s">
        <v>548</v>
      </c>
      <c r="R31" s="285"/>
      <c r="S31" s="285"/>
      <c r="T31" s="286"/>
    </row>
    <row r="32" spans="1:20" ht="21" customHeight="1" x14ac:dyDescent="0.3">
      <c r="A32" s="208" t="s">
        <v>549</v>
      </c>
      <c r="B32" s="209"/>
      <c r="C32" s="209"/>
      <c r="D32" s="210"/>
      <c r="E32" s="208" t="s">
        <v>550</v>
      </c>
      <c r="F32" s="209"/>
      <c r="G32" s="209"/>
      <c r="H32" s="210"/>
      <c r="I32" s="208" t="s">
        <v>551</v>
      </c>
      <c r="J32" s="209"/>
      <c r="K32" s="209"/>
      <c r="L32" s="210"/>
      <c r="M32" s="287" t="s">
        <v>589</v>
      </c>
      <c r="N32" s="288"/>
      <c r="O32" s="288"/>
      <c r="P32" s="289"/>
      <c r="Q32" s="290" t="s">
        <v>590</v>
      </c>
      <c r="R32" s="291"/>
      <c r="S32" s="291"/>
      <c r="T32" s="292"/>
    </row>
    <row r="33" spans="1:20" ht="21" customHeight="1" x14ac:dyDescent="0.3">
      <c r="A33" s="208" t="s">
        <v>500</v>
      </c>
      <c r="B33" s="209"/>
      <c r="C33" s="209"/>
      <c r="D33" s="210"/>
      <c r="E33" s="208" t="s">
        <v>136</v>
      </c>
      <c r="F33" s="209"/>
      <c r="G33" s="209"/>
      <c r="H33" s="210"/>
      <c r="I33" s="208" t="s">
        <v>499</v>
      </c>
      <c r="J33" s="209"/>
      <c r="K33" s="209"/>
      <c r="L33" s="210"/>
      <c r="M33" s="208" t="s">
        <v>499</v>
      </c>
      <c r="N33" s="209"/>
      <c r="O33" s="209"/>
      <c r="P33" s="210"/>
      <c r="Q33" s="208" t="s">
        <v>500</v>
      </c>
      <c r="R33" s="209"/>
      <c r="S33" s="209"/>
      <c r="T33" s="210"/>
    </row>
    <row r="34" spans="1:20" ht="21" customHeight="1" x14ac:dyDescent="0.3">
      <c r="A34" s="208" t="s">
        <v>552</v>
      </c>
      <c r="B34" s="209"/>
      <c r="C34" s="209"/>
      <c r="D34" s="210"/>
      <c r="E34" s="293" t="s">
        <v>588</v>
      </c>
      <c r="F34" s="294"/>
      <c r="G34" s="294"/>
      <c r="H34" s="295"/>
      <c r="I34" s="223" t="s">
        <v>553</v>
      </c>
      <c r="J34" s="224"/>
      <c r="K34" s="224"/>
      <c r="L34" s="225"/>
      <c r="M34" s="296" t="s">
        <v>554</v>
      </c>
      <c r="N34" s="297"/>
      <c r="O34" s="297"/>
      <c r="P34" s="298"/>
      <c r="Q34" s="296" t="s">
        <v>555</v>
      </c>
      <c r="R34" s="297"/>
      <c r="S34" s="297"/>
      <c r="T34" s="298"/>
    </row>
    <row r="35" spans="1:20" ht="13.9" customHeight="1" x14ac:dyDescent="0.3">
      <c r="A35" s="147" t="s">
        <v>504</v>
      </c>
      <c r="B35" s="148">
        <v>825.1</v>
      </c>
      <c r="C35" s="148" t="s">
        <v>505</v>
      </c>
      <c r="D35" s="149">
        <v>29.5</v>
      </c>
      <c r="E35" s="147" t="s">
        <v>504</v>
      </c>
      <c r="F35" s="148">
        <v>858</v>
      </c>
      <c r="G35" s="148" t="s">
        <v>505</v>
      </c>
      <c r="H35" s="149">
        <v>27.6</v>
      </c>
      <c r="I35" s="150" t="s">
        <v>504</v>
      </c>
      <c r="J35" s="148">
        <v>826.9</v>
      </c>
      <c r="K35" s="148" t="s">
        <v>505</v>
      </c>
      <c r="L35" s="149">
        <v>26.5</v>
      </c>
      <c r="M35" s="147" t="s">
        <v>504</v>
      </c>
      <c r="N35" s="148">
        <v>781.5</v>
      </c>
      <c r="O35" s="148" t="s">
        <v>505</v>
      </c>
      <c r="P35" s="149">
        <v>27.5</v>
      </c>
      <c r="Q35" s="147" t="s">
        <v>504</v>
      </c>
      <c r="R35" s="148">
        <v>765.8</v>
      </c>
      <c r="S35" s="148" t="s">
        <v>505</v>
      </c>
      <c r="T35" s="149">
        <v>25</v>
      </c>
    </row>
    <row r="36" spans="1:20" ht="13.9" customHeight="1" thickBot="1" x14ac:dyDescent="0.35">
      <c r="A36" s="155" t="s">
        <v>506</v>
      </c>
      <c r="B36" s="156">
        <v>105</v>
      </c>
      <c r="C36" s="156" t="s">
        <v>507</v>
      </c>
      <c r="D36" s="157">
        <v>34.9</v>
      </c>
      <c r="E36" s="155" t="s">
        <v>506</v>
      </c>
      <c r="F36" s="156">
        <v>117.4</v>
      </c>
      <c r="G36" s="156" t="s">
        <v>507</v>
      </c>
      <c r="H36" s="157">
        <v>35</v>
      </c>
      <c r="I36" s="158" t="s">
        <v>506</v>
      </c>
      <c r="J36" s="156">
        <v>115</v>
      </c>
      <c r="K36" s="156" t="s">
        <v>507</v>
      </c>
      <c r="L36" s="157">
        <v>32.1</v>
      </c>
      <c r="M36" s="155" t="s">
        <v>506</v>
      </c>
      <c r="N36" s="156">
        <v>100</v>
      </c>
      <c r="O36" s="156" t="s">
        <v>507</v>
      </c>
      <c r="P36" s="157">
        <v>33.5</v>
      </c>
      <c r="Q36" s="155" t="s">
        <v>506</v>
      </c>
      <c r="R36" s="156">
        <v>104.5</v>
      </c>
      <c r="S36" s="156" t="s">
        <v>507</v>
      </c>
      <c r="T36" s="157">
        <v>30.7</v>
      </c>
    </row>
    <row r="37" spans="1:20" ht="20.100000000000001" customHeight="1" x14ac:dyDescent="0.3">
      <c r="A37" s="169" t="s">
        <v>556</v>
      </c>
      <c r="B37" s="170"/>
      <c r="C37" s="170"/>
      <c r="D37" s="171"/>
      <c r="E37" s="169" t="s">
        <v>557</v>
      </c>
      <c r="F37" s="170"/>
      <c r="G37" s="170"/>
      <c r="H37" s="171"/>
      <c r="I37" s="169" t="s">
        <v>558</v>
      </c>
      <c r="J37" s="170"/>
      <c r="K37" s="170"/>
      <c r="L37" s="171"/>
      <c r="M37" s="169" t="s">
        <v>559</v>
      </c>
      <c r="N37" s="170"/>
      <c r="O37" s="170"/>
      <c r="P37" s="171"/>
      <c r="Q37" s="169" t="s">
        <v>560</v>
      </c>
      <c r="R37" s="170"/>
      <c r="S37" s="170"/>
      <c r="T37" s="171"/>
    </row>
    <row r="38" spans="1:20" ht="21" customHeight="1" x14ac:dyDescent="0.3">
      <c r="A38" s="190" t="s">
        <v>47</v>
      </c>
      <c r="B38" s="191"/>
      <c r="C38" s="191"/>
      <c r="D38" s="192"/>
      <c r="E38" s="299" t="s">
        <v>515</v>
      </c>
      <c r="F38" s="300"/>
      <c r="G38" s="300"/>
      <c r="H38" s="301"/>
      <c r="I38" s="302" t="s">
        <v>561</v>
      </c>
      <c r="J38" s="303"/>
      <c r="K38" s="303"/>
      <c r="L38" s="304"/>
      <c r="M38" s="199" t="s">
        <v>486</v>
      </c>
      <c r="N38" s="200"/>
      <c r="O38" s="200"/>
      <c r="P38" s="201"/>
      <c r="Q38" s="190" t="s">
        <v>562</v>
      </c>
      <c r="R38" s="191"/>
      <c r="S38" s="191"/>
      <c r="T38" s="192"/>
    </row>
    <row r="39" spans="1:20" ht="21" customHeight="1" x14ac:dyDescent="0.3">
      <c r="A39" s="229" t="s">
        <v>563</v>
      </c>
      <c r="B39" s="230"/>
      <c r="C39" s="230"/>
      <c r="D39" s="231"/>
      <c r="E39" s="208" t="s">
        <v>564</v>
      </c>
      <c r="F39" s="209"/>
      <c r="G39" s="209"/>
      <c r="H39" s="210"/>
      <c r="I39" s="208" t="s">
        <v>565</v>
      </c>
      <c r="J39" s="209"/>
      <c r="K39" s="209"/>
      <c r="L39" s="210"/>
      <c r="M39" s="208" t="s">
        <v>566</v>
      </c>
      <c r="N39" s="209"/>
      <c r="O39" s="209"/>
      <c r="P39" s="210"/>
      <c r="Q39" s="208" t="s">
        <v>567</v>
      </c>
      <c r="R39" s="209"/>
      <c r="S39" s="209"/>
      <c r="T39" s="210"/>
    </row>
    <row r="40" spans="1:20" ht="21" customHeight="1" x14ac:dyDescent="0.3">
      <c r="A40" s="211" t="s">
        <v>568</v>
      </c>
      <c r="B40" s="212"/>
      <c r="C40" s="212"/>
      <c r="D40" s="213"/>
      <c r="E40" s="205" t="s">
        <v>569</v>
      </c>
      <c r="F40" s="206"/>
      <c r="G40" s="206"/>
      <c r="H40" s="207"/>
      <c r="I40" s="208" t="s">
        <v>592</v>
      </c>
      <c r="J40" s="209"/>
      <c r="K40" s="209"/>
      <c r="L40" s="210"/>
      <c r="M40" s="305" t="s">
        <v>595</v>
      </c>
      <c r="N40" s="306"/>
      <c r="O40" s="306"/>
      <c r="P40" s="307"/>
      <c r="Q40" s="205" t="s">
        <v>570</v>
      </c>
      <c r="R40" s="206"/>
      <c r="S40" s="206"/>
      <c r="T40" s="207"/>
    </row>
    <row r="41" spans="1:20" ht="21" customHeight="1" x14ac:dyDescent="0.3">
      <c r="A41" s="211" t="s">
        <v>591</v>
      </c>
      <c r="B41" s="212"/>
      <c r="C41" s="212"/>
      <c r="D41" s="213"/>
      <c r="E41" s="208" t="s">
        <v>571</v>
      </c>
      <c r="F41" s="209"/>
      <c r="G41" s="209"/>
      <c r="H41" s="210"/>
      <c r="I41" s="317" t="s">
        <v>572</v>
      </c>
      <c r="J41" s="318"/>
      <c r="K41" s="318"/>
      <c r="L41" s="319"/>
      <c r="M41" s="320" t="s">
        <v>594</v>
      </c>
      <c r="N41" s="321"/>
      <c r="O41" s="321"/>
      <c r="P41" s="322"/>
      <c r="Q41" s="284" t="s">
        <v>573</v>
      </c>
      <c r="R41" s="285"/>
      <c r="S41" s="285"/>
      <c r="T41" s="286"/>
    </row>
    <row r="42" spans="1:20" ht="21" customHeight="1" x14ac:dyDescent="0.3">
      <c r="A42" s="208" t="s">
        <v>574</v>
      </c>
      <c r="B42" s="209"/>
      <c r="C42" s="209"/>
      <c r="D42" s="210"/>
      <c r="E42" s="208" t="s">
        <v>136</v>
      </c>
      <c r="F42" s="209"/>
      <c r="G42" s="209"/>
      <c r="H42" s="210"/>
      <c r="I42" s="208" t="s">
        <v>136</v>
      </c>
      <c r="J42" s="209"/>
      <c r="K42" s="209"/>
      <c r="L42" s="210"/>
      <c r="M42" s="208" t="s">
        <v>500</v>
      </c>
      <c r="N42" s="209"/>
      <c r="O42" s="209"/>
      <c r="P42" s="210"/>
      <c r="Q42" s="208" t="s">
        <v>136</v>
      </c>
      <c r="R42" s="209"/>
      <c r="S42" s="209"/>
      <c r="T42" s="210"/>
    </row>
    <row r="43" spans="1:20" ht="21" customHeight="1" x14ac:dyDescent="0.3">
      <c r="A43" s="308" t="s">
        <v>527</v>
      </c>
      <c r="B43" s="309"/>
      <c r="C43" s="309"/>
      <c r="D43" s="310"/>
      <c r="E43" s="223" t="s">
        <v>575</v>
      </c>
      <c r="F43" s="224"/>
      <c r="G43" s="224"/>
      <c r="H43" s="225"/>
      <c r="I43" s="223" t="s">
        <v>593</v>
      </c>
      <c r="J43" s="224"/>
      <c r="K43" s="224"/>
      <c r="L43" s="225"/>
      <c r="M43" s="223" t="s">
        <v>576</v>
      </c>
      <c r="N43" s="224"/>
      <c r="O43" s="224"/>
      <c r="P43" s="225"/>
      <c r="Q43" s="311" t="s">
        <v>577</v>
      </c>
      <c r="R43" s="312"/>
      <c r="S43" s="312"/>
      <c r="T43" s="313"/>
    </row>
    <row r="44" spans="1:20" ht="13.9" customHeight="1" x14ac:dyDescent="0.3">
      <c r="A44" s="147" t="s">
        <v>504</v>
      </c>
      <c r="B44" s="148">
        <v>815.5</v>
      </c>
      <c r="C44" s="148" t="s">
        <v>505</v>
      </c>
      <c r="D44" s="149">
        <v>27.5</v>
      </c>
      <c r="E44" s="147" t="s">
        <v>504</v>
      </c>
      <c r="F44" s="148">
        <v>789.7</v>
      </c>
      <c r="G44" s="148" t="s">
        <v>505</v>
      </c>
      <c r="H44" s="149">
        <v>26.5</v>
      </c>
      <c r="I44" s="147" t="s">
        <v>504</v>
      </c>
      <c r="J44" s="148">
        <v>789.7</v>
      </c>
      <c r="K44" s="148" t="s">
        <v>505</v>
      </c>
      <c r="L44" s="149">
        <v>26.5</v>
      </c>
      <c r="M44" s="147" t="s">
        <v>504</v>
      </c>
      <c r="N44" s="148">
        <v>789.7</v>
      </c>
      <c r="O44" s="148" t="s">
        <v>505</v>
      </c>
      <c r="P44" s="149">
        <v>26.5</v>
      </c>
      <c r="Q44" s="147" t="s">
        <v>504</v>
      </c>
      <c r="R44" s="148">
        <v>789.7</v>
      </c>
      <c r="S44" s="148" t="s">
        <v>505</v>
      </c>
      <c r="T44" s="149">
        <v>26.5</v>
      </c>
    </row>
    <row r="45" spans="1:20" ht="13.9" customHeight="1" thickBot="1" x14ac:dyDescent="0.35">
      <c r="A45" s="155" t="s">
        <v>506</v>
      </c>
      <c r="B45" s="156">
        <v>107.5</v>
      </c>
      <c r="C45" s="156" t="s">
        <v>507</v>
      </c>
      <c r="D45" s="157">
        <v>34.5</v>
      </c>
      <c r="E45" s="155" t="s">
        <v>506</v>
      </c>
      <c r="F45" s="156">
        <v>105</v>
      </c>
      <c r="G45" s="156" t="s">
        <v>507</v>
      </c>
      <c r="H45" s="157">
        <v>32.799999999999997</v>
      </c>
      <c r="I45" s="155" t="s">
        <v>506</v>
      </c>
      <c r="J45" s="156">
        <v>105</v>
      </c>
      <c r="K45" s="156" t="s">
        <v>507</v>
      </c>
      <c r="L45" s="157">
        <v>32.799999999999997</v>
      </c>
      <c r="M45" s="155" t="s">
        <v>506</v>
      </c>
      <c r="N45" s="156">
        <v>105</v>
      </c>
      <c r="O45" s="156" t="s">
        <v>507</v>
      </c>
      <c r="P45" s="157">
        <v>32.799999999999997</v>
      </c>
      <c r="Q45" s="155" t="s">
        <v>506</v>
      </c>
      <c r="R45" s="156">
        <v>105</v>
      </c>
      <c r="S45" s="156" t="s">
        <v>507</v>
      </c>
      <c r="T45" s="157">
        <v>32.799999999999997</v>
      </c>
    </row>
    <row r="46" spans="1:20" ht="15.75" customHeight="1" x14ac:dyDescent="0.3">
      <c r="A46" s="159" t="s">
        <v>578</v>
      </c>
      <c r="B46" s="159"/>
      <c r="H46" s="314" t="s">
        <v>579</v>
      </c>
      <c r="I46" s="315"/>
      <c r="J46" s="315"/>
      <c r="K46" s="315"/>
      <c r="L46" s="315"/>
      <c r="M46" s="315"/>
      <c r="O46" s="314" t="s">
        <v>580</v>
      </c>
      <c r="P46" s="315"/>
      <c r="Q46" s="316"/>
      <c r="R46" s="316"/>
      <c r="S46" s="316"/>
      <c r="T46" s="316"/>
    </row>
  </sheetData>
  <mergeCells count="142">
    <mergeCell ref="A43:D43"/>
    <mergeCell ref="E43:H43"/>
    <mergeCell ref="I43:L43"/>
    <mergeCell ref="M43:P43"/>
    <mergeCell ref="Q43:T43"/>
    <mergeCell ref="H46:M46"/>
    <mergeCell ref="O46:T46"/>
    <mergeCell ref="A41:D41"/>
    <mergeCell ref="E41:H41"/>
    <mergeCell ref="I41:L41"/>
    <mergeCell ref="M41:P41"/>
    <mergeCell ref="Q41:T41"/>
    <mergeCell ref="A42:D42"/>
    <mergeCell ref="E42:H42"/>
    <mergeCell ref="I42:L42"/>
    <mergeCell ref="M42:P42"/>
    <mergeCell ref="Q42:T42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25:D25"/>
    <mergeCell ref="E25:H25"/>
    <mergeCell ref="I25:L25"/>
    <mergeCell ref="M25:P25"/>
    <mergeCell ref="Q25:T25"/>
    <mergeCell ref="A28:D28"/>
    <mergeCell ref="E28:H28"/>
    <mergeCell ref="I28:L28"/>
    <mergeCell ref="M28:P28"/>
    <mergeCell ref="Q28:T28"/>
    <mergeCell ref="A23:D23"/>
    <mergeCell ref="E23:H23"/>
    <mergeCell ref="I23:L23"/>
    <mergeCell ref="M23:P23"/>
    <mergeCell ref="Q23:T23"/>
    <mergeCell ref="A24:D24"/>
    <mergeCell ref="E24:H24"/>
    <mergeCell ref="I24:L24"/>
    <mergeCell ref="M24:P24"/>
    <mergeCell ref="Q24:T24"/>
    <mergeCell ref="A21:D21"/>
    <mergeCell ref="E21:H21"/>
    <mergeCell ref="I21:L21"/>
    <mergeCell ref="M21:P21"/>
    <mergeCell ref="Q21:T21"/>
    <mergeCell ref="A22:D22"/>
    <mergeCell ref="E22:H22"/>
    <mergeCell ref="I22:L22"/>
    <mergeCell ref="M22:P22"/>
    <mergeCell ref="Q22:T22"/>
    <mergeCell ref="M14:P14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11:D11"/>
    <mergeCell ref="E11:H11"/>
    <mergeCell ref="I11:L11"/>
    <mergeCell ref="M11:P11"/>
    <mergeCell ref="Q11:T18"/>
    <mergeCell ref="A12:D12"/>
    <mergeCell ref="E12:H12"/>
    <mergeCell ref="I12:L12"/>
    <mergeCell ref="M12:P12"/>
    <mergeCell ref="A13:D13"/>
    <mergeCell ref="A15:D15"/>
    <mergeCell ref="E15:H15"/>
    <mergeCell ref="I15:L15"/>
    <mergeCell ref="M15:P15"/>
    <mergeCell ref="A16:D16"/>
    <mergeCell ref="E16:H16"/>
    <mergeCell ref="I16:L16"/>
    <mergeCell ref="M16:P16"/>
    <mergeCell ref="E13:H13"/>
    <mergeCell ref="I13:L13"/>
    <mergeCell ref="M13:P13"/>
    <mergeCell ref="A14:D14"/>
    <mergeCell ref="E14:H14"/>
    <mergeCell ref="I14:L14"/>
    <mergeCell ref="A1:L9"/>
    <mergeCell ref="M1:P1"/>
    <mergeCell ref="Q1:T1"/>
    <mergeCell ref="M2:P9"/>
    <mergeCell ref="Q2:T9"/>
    <mergeCell ref="A10:D10"/>
    <mergeCell ref="E10:H10"/>
    <mergeCell ref="I10:L10"/>
    <mergeCell ref="M10:P10"/>
    <mergeCell ref="Q10:T10"/>
  </mergeCells>
  <phoneticPr fontId="19" type="noConversion"/>
  <printOptions horizontalCentered="1" verticalCentered="1"/>
  <pageMargins left="0.39370078740157483" right="0.39370078740157483" top="0.19685039370078741" bottom="0" header="0.11811023622047245" footer="0.11811023622047245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opLeftCell="A16" zoomScaleNormal="100" workbookViewId="0">
      <selection activeCell="M30" sqref="M30:P30"/>
    </sheetView>
  </sheetViews>
  <sheetFormatPr defaultColWidth="5.625" defaultRowHeight="13.5" customHeight="1" x14ac:dyDescent="0.25"/>
  <cols>
    <col min="1" max="21" width="5.625" style="97" customWidth="1"/>
    <col min="22" max="16384" width="5.625" style="97"/>
  </cols>
  <sheetData>
    <row r="1" spans="1:30" ht="13.5" customHeight="1" x14ac:dyDescent="0.25">
      <c r="A1" s="139"/>
      <c r="B1" s="140"/>
      <c r="C1" s="140"/>
      <c r="D1" s="140"/>
      <c r="E1" s="141"/>
      <c r="F1" s="141"/>
      <c r="G1" s="141"/>
      <c r="H1" s="141"/>
      <c r="I1" s="141"/>
      <c r="J1" s="141"/>
      <c r="K1" s="141"/>
      <c r="L1" s="142"/>
      <c r="M1" s="332" t="s">
        <v>105</v>
      </c>
      <c r="N1" s="333"/>
      <c r="O1" s="333"/>
      <c r="P1" s="334"/>
      <c r="Q1" s="332" t="s">
        <v>106</v>
      </c>
      <c r="R1" s="333"/>
      <c r="S1" s="333"/>
      <c r="T1" s="334"/>
      <c r="U1" s="349" t="s">
        <v>27</v>
      </c>
      <c r="V1" s="350"/>
      <c r="W1" s="350"/>
      <c r="X1" s="351"/>
    </row>
    <row r="2" spans="1:30" ht="13.5" customHeight="1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354" t="s">
        <v>107</v>
      </c>
      <c r="N2" s="355"/>
      <c r="O2" s="355"/>
      <c r="P2" s="356"/>
      <c r="Q2" s="354" t="s">
        <v>137</v>
      </c>
      <c r="R2" s="355"/>
      <c r="S2" s="355"/>
      <c r="T2" s="356"/>
      <c r="U2" s="83"/>
      <c r="V2" s="84"/>
      <c r="W2" s="84"/>
      <c r="X2" s="85"/>
    </row>
    <row r="3" spans="1:30" ht="13.5" customHeight="1" x14ac:dyDescent="0.2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2"/>
      <c r="M3" s="357"/>
      <c r="N3" s="358"/>
      <c r="O3" s="358"/>
      <c r="P3" s="359"/>
      <c r="Q3" s="357"/>
      <c r="R3" s="363"/>
      <c r="S3" s="363"/>
      <c r="T3" s="359"/>
      <c r="U3" s="86"/>
      <c r="V3" s="84"/>
      <c r="W3" s="84"/>
      <c r="X3" s="85"/>
    </row>
    <row r="4" spans="1:30" ht="13.5" customHeight="1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357"/>
      <c r="N4" s="358"/>
      <c r="O4" s="358"/>
      <c r="P4" s="359"/>
      <c r="Q4" s="357"/>
      <c r="R4" s="363"/>
      <c r="S4" s="363"/>
      <c r="T4" s="359"/>
      <c r="U4" s="86"/>
      <c r="V4" s="84"/>
      <c r="W4" s="84"/>
      <c r="X4" s="85"/>
      <c r="AA4" s="98"/>
    </row>
    <row r="5" spans="1:30" ht="13.5" customHeight="1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357"/>
      <c r="N5" s="358"/>
      <c r="O5" s="358"/>
      <c r="P5" s="359"/>
      <c r="Q5" s="357"/>
      <c r="R5" s="363"/>
      <c r="S5" s="363"/>
      <c r="T5" s="359"/>
      <c r="U5" s="86"/>
      <c r="V5" s="84"/>
      <c r="W5" s="84"/>
      <c r="X5" s="85"/>
    </row>
    <row r="6" spans="1:30" ht="13.5" customHeight="1" x14ac:dyDescent="0.2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2"/>
      <c r="M6" s="357"/>
      <c r="N6" s="358"/>
      <c r="O6" s="358"/>
      <c r="P6" s="359"/>
      <c r="Q6" s="357"/>
      <c r="R6" s="363"/>
      <c r="S6" s="363"/>
      <c r="T6" s="359"/>
      <c r="U6" s="86"/>
      <c r="V6" s="84"/>
      <c r="W6" s="84"/>
      <c r="X6" s="85"/>
    </row>
    <row r="7" spans="1:30" ht="13.5" customHeight="1" x14ac:dyDescent="0.25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357"/>
      <c r="N7" s="358"/>
      <c r="O7" s="358"/>
      <c r="P7" s="359"/>
      <c r="Q7" s="357"/>
      <c r="R7" s="363"/>
      <c r="S7" s="363"/>
      <c r="T7" s="359"/>
      <c r="U7" s="86"/>
      <c r="V7" s="84"/>
      <c r="W7" s="84"/>
      <c r="X7" s="85"/>
    </row>
    <row r="8" spans="1:30" ht="13.5" customHeight="1" x14ac:dyDescent="0.25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2"/>
      <c r="M8" s="357" t="s">
        <v>15</v>
      </c>
      <c r="N8" s="358">
        <f>第2週明細!V35</f>
        <v>765.9</v>
      </c>
      <c r="O8" s="358" t="s">
        <v>13</v>
      </c>
      <c r="P8" s="359">
        <f>第2週明細!V31</f>
        <v>25.5</v>
      </c>
      <c r="Q8" s="357" t="s">
        <v>15</v>
      </c>
      <c r="R8" s="363">
        <f>第2週明細!V43</f>
        <v>40</v>
      </c>
      <c r="S8" s="363" t="s">
        <v>13</v>
      </c>
      <c r="T8" s="359">
        <f>第2週明細!V39</f>
        <v>0</v>
      </c>
      <c r="U8" s="344" t="s">
        <v>28</v>
      </c>
      <c r="V8" s="352"/>
      <c r="W8" s="352"/>
      <c r="X8" s="353"/>
    </row>
    <row r="9" spans="1:30" ht="13.5" customHeight="1" thickBot="1" x14ac:dyDescent="0.3">
      <c r="A9" s="143"/>
      <c r="B9" s="143"/>
      <c r="C9" s="143"/>
      <c r="D9" s="143"/>
      <c r="E9" s="145" t="s">
        <v>433</v>
      </c>
      <c r="F9" s="143"/>
      <c r="G9" s="143"/>
      <c r="H9" s="143"/>
      <c r="I9" s="143"/>
      <c r="J9" s="143"/>
      <c r="K9" s="143"/>
      <c r="L9" s="144"/>
      <c r="M9" s="360" t="s">
        <v>14</v>
      </c>
      <c r="N9" s="361">
        <f>第2週明細!V29</f>
        <v>103.5</v>
      </c>
      <c r="O9" s="361" t="s">
        <v>12</v>
      </c>
      <c r="P9" s="362">
        <f>第2週明細!V33</f>
        <v>30.599999999999998</v>
      </c>
      <c r="Q9" s="360" t="s">
        <v>14</v>
      </c>
      <c r="R9" s="361">
        <f>第2週明細!V37</f>
        <v>10</v>
      </c>
      <c r="S9" s="361" t="s">
        <v>12</v>
      </c>
      <c r="T9" s="362">
        <f>第2週明細!V41</f>
        <v>0</v>
      </c>
      <c r="U9" s="86"/>
      <c r="V9" s="84"/>
      <c r="W9" s="84"/>
      <c r="X9" s="85"/>
    </row>
    <row r="10" spans="1:30" ht="13.5" customHeight="1" x14ac:dyDescent="0.25">
      <c r="A10" s="332" t="s">
        <v>108</v>
      </c>
      <c r="B10" s="333"/>
      <c r="C10" s="333"/>
      <c r="D10" s="334"/>
      <c r="E10" s="332" t="s">
        <v>109</v>
      </c>
      <c r="F10" s="333"/>
      <c r="G10" s="333"/>
      <c r="H10" s="334"/>
      <c r="I10" s="332" t="s">
        <v>110</v>
      </c>
      <c r="J10" s="333"/>
      <c r="K10" s="333"/>
      <c r="L10" s="334"/>
      <c r="M10" s="332" t="s">
        <v>150</v>
      </c>
      <c r="N10" s="333"/>
      <c r="O10" s="333"/>
      <c r="P10" s="334"/>
      <c r="Q10" s="332" t="s">
        <v>111</v>
      </c>
      <c r="R10" s="333"/>
      <c r="S10" s="333"/>
      <c r="T10" s="334"/>
      <c r="U10" s="86"/>
      <c r="V10" s="84"/>
      <c r="W10" s="84"/>
      <c r="X10" s="85"/>
    </row>
    <row r="11" spans="1:30" ht="13.5" customHeight="1" x14ac:dyDescent="0.25">
      <c r="A11" s="323" t="s">
        <v>47</v>
      </c>
      <c r="B11" s="324"/>
      <c r="C11" s="324"/>
      <c r="D11" s="325"/>
      <c r="E11" s="323" t="s">
        <v>138</v>
      </c>
      <c r="F11" s="324"/>
      <c r="G11" s="324"/>
      <c r="H11" s="325"/>
      <c r="I11" s="323" t="s">
        <v>173</v>
      </c>
      <c r="J11" s="324"/>
      <c r="K11" s="324"/>
      <c r="L11" s="325"/>
      <c r="M11" s="323" t="s">
        <v>139</v>
      </c>
      <c r="N11" s="324"/>
      <c r="O11" s="324"/>
      <c r="P11" s="325"/>
      <c r="Q11" s="354" t="s">
        <v>116</v>
      </c>
      <c r="R11" s="355"/>
      <c r="S11" s="355"/>
      <c r="T11" s="356"/>
      <c r="U11" s="86"/>
      <c r="V11" s="84"/>
      <c r="W11" s="84"/>
      <c r="X11" s="85"/>
    </row>
    <row r="12" spans="1:30" ht="13.5" customHeight="1" x14ac:dyDescent="0.25">
      <c r="A12" s="326" t="s">
        <v>438</v>
      </c>
      <c r="B12" s="327"/>
      <c r="C12" s="327"/>
      <c r="D12" s="327"/>
      <c r="E12" s="326" t="s">
        <v>179</v>
      </c>
      <c r="F12" s="327"/>
      <c r="G12" s="327"/>
      <c r="H12" s="328"/>
      <c r="I12" s="326" t="s">
        <v>182</v>
      </c>
      <c r="J12" s="327"/>
      <c r="K12" s="327"/>
      <c r="L12" s="328"/>
      <c r="M12" s="326" t="s">
        <v>184</v>
      </c>
      <c r="N12" s="327"/>
      <c r="O12" s="327"/>
      <c r="P12" s="328"/>
      <c r="Q12" s="357"/>
      <c r="R12" s="363"/>
      <c r="S12" s="363"/>
      <c r="T12" s="359"/>
      <c r="U12" s="86"/>
      <c r="V12" s="84"/>
      <c r="W12" s="84"/>
      <c r="X12" s="85"/>
    </row>
    <row r="13" spans="1:30" ht="13.5" customHeight="1" x14ac:dyDescent="0.25">
      <c r="A13" s="326" t="s">
        <v>178</v>
      </c>
      <c r="B13" s="327"/>
      <c r="C13" s="327"/>
      <c r="D13" s="328"/>
      <c r="E13" s="326" t="s">
        <v>181</v>
      </c>
      <c r="F13" s="327"/>
      <c r="G13" s="327"/>
      <c r="H13" s="328"/>
      <c r="I13" s="326" t="s">
        <v>437</v>
      </c>
      <c r="J13" s="327"/>
      <c r="K13" s="327"/>
      <c r="L13" s="328"/>
      <c r="M13" s="326" t="s">
        <v>185</v>
      </c>
      <c r="N13" s="327"/>
      <c r="O13" s="327"/>
      <c r="P13" s="327"/>
      <c r="Q13" s="357"/>
      <c r="R13" s="363"/>
      <c r="S13" s="363"/>
      <c r="T13" s="359"/>
      <c r="U13" s="344" t="s">
        <v>48</v>
      </c>
      <c r="V13" s="352"/>
      <c r="W13" s="352"/>
      <c r="X13" s="353"/>
      <c r="AD13" s="135"/>
    </row>
    <row r="14" spans="1:30" ht="13.5" customHeight="1" x14ac:dyDescent="0.25">
      <c r="A14" s="326" t="s">
        <v>202</v>
      </c>
      <c r="B14" s="327"/>
      <c r="C14" s="327"/>
      <c r="D14" s="328"/>
      <c r="E14" s="326" t="s">
        <v>439</v>
      </c>
      <c r="F14" s="327"/>
      <c r="G14" s="327"/>
      <c r="H14" s="328"/>
      <c r="I14" s="341" t="s">
        <v>415</v>
      </c>
      <c r="J14" s="342"/>
      <c r="K14" s="342"/>
      <c r="L14" s="343"/>
      <c r="M14" s="326" t="s">
        <v>186</v>
      </c>
      <c r="N14" s="327"/>
      <c r="O14" s="327"/>
      <c r="P14" s="328"/>
      <c r="Q14" s="357"/>
      <c r="R14" s="363"/>
      <c r="S14" s="363"/>
      <c r="T14" s="359"/>
      <c r="U14" s="86"/>
      <c r="V14" s="84"/>
      <c r="W14" s="84"/>
      <c r="X14" s="85"/>
      <c r="Z14" s="98"/>
    </row>
    <row r="15" spans="1:30" ht="13.5" customHeight="1" x14ac:dyDescent="0.25">
      <c r="A15" s="326" t="s">
        <v>226</v>
      </c>
      <c r="B15" s="347"/>
      <c r="C15" s="347"/>
      <c r="D15" s="348"/>
      <c r="E15" s="326" t="s">
        <v>140</v>
      </c>
      <c r="F15" s="327"/>
      <c r="G15" s="327"/>
      <c r="H15" s="328"/>
      <c r="I15" s="326" t="s">
        <v>140</v>
      </c>
      <c r="J15" s="347"/>
      <c r="K15" s="347"/>
      <c r="L15" s="348"/>
      <c r="M15" s="326" t="s">
        <v>226</v>
      </c>
      <c r="N15" s="347"/>
      <c r="O15" s="347"/>
      <c r="P15" s="348"/>
      <c r="Q15" s="357"/>
      <c r="R15" s="363"/>
      <c r="S15" s="363"/>
      <c r="T15" s="359"/>
      <c r="U15" s="86"/>
      <c r="V15" s="84"/>
      <c r="W15" s="84"/>
      <c r="X15" s="85"/>
      <c r="AB15" s="105"/>
    </row>
    <row r="16" spans="1:30" ht="13.5" customHeight="1" x14ac:dyDescent="0.25">
      <c r="A16" s="329" t="s">
        <v>180</v>
      </c>
      <c r="B16" s="330"/>
      <c r="C16" s="330"/>
      <c r="D16" s="331"/>
      <c r="E16" s="329" t="s">
        <v>443</v>
      </c>
      <c r="F16" s="330"/>
      <c r="G16" s="330"/>
      <c r="H16" s="331"/>
      <c r="I16" s="329" t="s">
        <v>183</v>
      </c>
      <c r="J16" s="330"/>
      <c r="K16" s="330"/>
      <c r="L16" s="331"/>
      <c r="M16" s="329" t="s">
        <v>187</v>
      </c>
      <c r="N16" s="330"/>
      <c r="O16" s="330"/>
      <c r="P16" s="331"/>
      <c r="Q16" s="357"/>
      <c r="R16" s="363"/>
      <c r="S16" s="363"/>
      <c r="T16" s="359"/>
      <c r="U16" s="86"/>
      <c r="V16" s="84"/>
      <c r="W16" s="84"/>
      <c r="X16" s="85"/>
    </row>
    <row r="17" spans="1:24" ht="13.5" customHeight="1" x14ac:dyDescent="0.25">
      <c r="A17" s="99" t="s">
        <v>15</v>
      </c>
      <c r="B17" s="100">
        <f>第2週明細!V11</f>
        <v>794.4</v>
      </c>
      <c r="C17" s="100" t="s">
        <v>13</v>
      </c>
      <c r="D17" s="101">
        <f>第2週明細!V7</f>
        <v>28</v>
      </c>
      <c r="E17" s="99" t="s">
        <v>15</v>
      </c>
      <c r="F17" s="100">
        <f>第2週明細!V19</f>
        <v>784.5</v>
      </c>
      <c r="G17" s="100" t="s">
        <v>13</v>
      </c>
      <c r="H17" s="101">
        <f>第2週明細!V15</f>
        <v>26.5</v>
      </c>
      <c r="I17" s="99" t="s">
        <v>15</v>
      </c>
      <c r="J17" s="100">
        <f>第2週明細!V27</f>
        <v>788.3</v>
      </c>
      <c r="K17" s="100" t="s">
        <v>13</v>
      </c>
      <c r="L17" s="101">
        <f>第2週明細!V23</f>
        <v>25.5</v>
      </c>
      <c r="M17" s="99" t="s">
        <v>15</v>
      </c>
      <c r="N17" s="100">
        <f>第2週明細!V35</f>
        <v>765.9</v>
      </c>
      <c r="O17" s="100" t="s">
        <v>13</v>
      </c>
      <c r="P17" s="101">
        <f>第2週明細!V31</f>
        <v>25.5</v>
      </c>
      <c r="Q17" s="357" t="s">
        <v>112</v>
      </c>
      <c r="R17" s="363">
        <f>第3週明細!V43</f>
        <v>788.2</v>
      </c>
      <c r="S17" s="363" t="s">
        <v>113</v>
      </c>
      <c r="T17" s="359">
        <f>第3週明細!V39</f>
        <v>25</v>
      </c>
      <c r="U17" s="86"/>
      <c r="V17" s="84"/>
      <c r="W17" s="84"/>
      <c r="X17" s="85"/>
    </row>
    <row r="18" spans="1:24" ht="13.5" customHeight="1" thickBot="1" x14ac:dyDescent="0.3">
      <c r="A18" s="102" t="s">
        <v>14</v>
      </c>
      <c r="B18" s="103">
        <f>第2週明細!V5</f>
        <v>103</v>
      </c>
      <c r="C18" s="103" t="s">
        <v>12</v>
      </c>
      <c r="D18" s="104">
        <f>第2週明細!V9</f>
        <v>32.599999999999994</v>
      </c>
      <c r="E18" s="102" t="s">
        <v>14</v>
      </c>
      <c r="F18" s="103">
        <f>第2週明細!V13</f>
        <v>104.5</v>
      </c>
      <c r="G18" s="103" t="s">
        <v>12</v>
      </c>
      <c r="H18" s="104">
        <f>第2週明細!V17</f>
        <v>32</v>
      </c>
      <c r="I18" s="102" t="s">
        <v>14</v>
      </c>
      <c r="J18" s="103">
        <f>第2週明細!V21</f>
        <v>108.5</v>
      </c>
      <c r="K18" s="103" t="s">
        <v>12</v>
      </c>
      <c r="L18" s="104">
        <f>第2週明細!V25</f>
        <v>31.2</v>
      </c>
      <c r="M18" s="102" t="s">
        <v>14</v>
      </c>
      <c r="N18" s="103">
        <f>第2週明細!V29</f>
        <v>103.5</v>
      </c>
      <c r="O18" s="103" t="s">
        <v>12</v>
      </c>
      <c r="P18" s="104">
        <f>第2週明細!V33</f>
        <v>30.599999999999998</v>
      </c>
      <c r="Q18" s="360" t="s">
        <v>114</v>
      </c>
      <c r="R18" s="361">
        <f>第3週明細!V37</f>
        <v>109.5</v>
      </c>
      <c r="S18" s="361" t="s">
        <v>115</v>
      </c>
      <c r="T18" s="362">
        <f>第3週明細!V41</f>
        <v>31.3</v>
      </c>
      <c r="U18" s="114"/>
      <c r="V18" s="115"/>
      <c r="W18" s="115"/>
      <c r="X18" s="116"/>
    </row>
    <row r="19" spans="1:24" ht="13.5" customHeight="1" x14ac:dyDescent="0.25">
      <c r="A19" s="332" t="s">
        <v>117</v>
      </c>
      <c r="B19" s="333"/>
      <c r="C19" s="333"/>
      <c r="D19" s="334"/>
      <c r="E19" s="332" t="s">
        <v>118</v>
      </c>
      <c r="F19" s="333"/>
      <c r="G19" s="333"/>
      <c r="H19" s="334"/>
      <c r="I19" s="332" t="s">
        <v>119</v>
      </c>
      <c r="J19" s="333"/>
      <c r="K19" s="333"/>
      <c r="L19" s="334"/>
      <c r="M19" s="332" t="s">
        <v>120</v>
      </c>
      <c r="N19" s="333"/>
      <c r="O19" s="333"/>
      <c r="P19" s="334"/>
      <c r="Q19" s="332" t="s">
        <v>121</v>
      </c>
      <c r="R19" s="333"/>
      <c r="S19" s="333"/>
      <c r="T19" s="334"/>
      <c r="U19" s="349" t="s">
        <v>51</v>
      </c>
      <c r="V19" s="365"/>
      <c r="W19" s="365"/>
      <c r="X19" s="366"/>
    </row>
    <row r="20" spans="1:24" ht="13.5" customHeight="1" x14ac:dyDescent="0.25">
      <c r="A20" s="323" t="s">
        <v>47</v>
      </c>
      <c r="B20" s="324"/>
      <c r="C20" s="324"/>
      <c r="D20" s="325"/>
      <c r="E20" s="323" t="s">
        <v>141</v>
      </c>
      <c r="F20" s="324"/>
      <c r="G20" s="324"/>
      <c r="H20" s="325"/>
      <c r="I20" s="323" t="s">
        <v>174</v>
      </c>
      <c r="J20" s="324"/>
      <c r="K20" s="324"/>
      <c r="L20" s="325"/>
      <c r="M20" s="323" t="s">
        <v>142</v>
      </c>
      <c r="N20" s="324"/>
      <c r="O20" s="324"/>
      <c r="P20" s="325"/>
      <c r="Q20" s="323" t="s">
        <v>177</v>
      </c>
      <c r="R20" s="324"/>
      <c r="S20" s="324"/>
      <c r="T20" s="325"/>
      <c r="U20" s="86"/>
      <c r="V20" s="84"/>
      <c r="W20" s="84"/>
      <c r="X20" s="85"/>
    </row>
    <row r="21" spans="1:24" ht="13.5" customHeight="1" x14ac:dyDescent="0.25">
      <c r="A21" s="326" t="s">
        <v>188</v>
      </c>
      <c r="B21" s="327"/>
      <c r="C21" s="327"/>
      <c r="D21" s="328"/>
      <c r="E21" s="326" t="s">
        <v>192</v>
      </c>
      <c r="F21" s="327"/>
      <c r="G21" s="327"/>
      <c r="H21" s="327"/>
      <c r="I21" s="326" t="s">
        <v>194</v>
      </c>
      <c r="J21" s="327"/>
      <c r="K21" s="327"/>
      <c r="L21" s="327"/>
      <c r="M21" s="326" t="s">
        <v>196</v>
      </c>
      <c r="N21" s="327"/>
      <c r="O21" s="327"/>
      <c r="P21" s="328"/>
      <c r="Q21" s="326" t="s">
        <v>200</v>
      </c>
      <c r="R21" s="327"/>
      <c r="S21" s="327"/>
      <c r="T21" s="328"/>
      <c r="U21" s="86"/>
      <c r="V21" s="84"/>
      <c r="W21" s="84"/>
      <c r="X21" s="85"/>
    </row>
    <row r="22" spans="1:24" ht="13.5" customHeight="1" x14ac:dyDescent="0.25">
      <c r="A22" s="326" t="s">
        <v>189</v>
      </c>
      <c r="B22" s="327"/>
      <c r="C22" s="327"/>
      <c r="D22" s="328"/>
      <c r="E22" s="326" t="s">
        <v>416</v>
      </c>
      <c r="F22" s="327"/>
      <c r="G22" s="327"/>
      <c r="H22" s="328"/>
      <c r="I22" s="326" t="s">
        <v>436</v>
      </c>
      <c r="J22" s="327"/>
      <c r="K22" s="327"/>
      <c r="L22" s="328"/>
      <c r="M22" s="326" t="s">
        <v>197</v>
      </c>
      <c r="N22" s="327"/>
      <c r="O22" s="327"/>
      <c r="P22" s="328"/>
      <c r="Q22" s="326" t="s">
        <v>201</v>
      </c>
      <c r="R22" s="327"/>
      <c r="S22" s="327"/>
      <c r="T22" s="328"/>
      <c r="U22" s="86"/>
      <c r="V22" s="84"/>
      <c r="W22" s="84"/>
      <c r="X22" s="85"/>
    </row>
    <row r="23" spans="1:24" ht="13.5" customHeight="1" x14ac:dyDescent="0.25">
      <c r="A23" s="326" t="s">
        <v>190</v>
      </c>
      <c r="B23" s="327"/>
      <c r="C23" s="327"/>
      <c r="D23" s="328"/>
      <c r="E23" s="326" t="s">
        <v>193</v>
      </c>
      <c r="F23" s="327"/>
      <c r="G23" s="327"/>
      <c r="H23" s="328"/>
      <c r="I23" s="335" t="s">
        <v>195</v>
      </c>
      <c r="J23" s="336"/>
      <c r="K23" s="336"/>
      <c r="L23" s="337"/>
      <c r="M23" s="326" t="s">
        <v>198</v>
      </c>
      <c r="N23" s="327"/>
      <c r="O23" s="327"/>
      <c r="P23" s="328"/>
      <c r="Q23" s="326" t="s">
        <v>440</v>
      </c>
      <c r="R23" s="327"/>
      <c r="S23" s="327"/>
      <c r="T23" s="328"/>
      <c r="U23" s="86"/>
      <c r="V23" s="84"/>
      <c r="W23" s="84"/>
      <c r="X23" s="85"/>
    </row>
    <row r="24" spans="1:24" ht="13.5" customHeight="1" x14ac:dyDescent="0.25">
      <c r="A24" s="326" t="s">
        <v>412</v>
      </c>
      <c r="B24" s="327"/>
      <c r="C24" s="327"/>
      <c r="D24" s="328"/>
      <c r="E24" s="326" t="s">
        <v>136</v>
      </c>
      <c r="F24" s="327"/>
      <c r="G24" s="327"/>
      <c r="H24" s="328"/>
      <c r="I24" s="326" t="s">
        <v>411</v>
      </c>
      <c r="J24" s="327"/>
      <c r="K24" s="327"/>
      <c r="L24" s="328"/>
      <c r="M24" s="326" t="s">
        <v>227</v>
      </c>
      <c r="N24" s="327"/>
      <c r="O24" s="327"/>
      <c r="P24" s="328"/>
      <c r="Q24" s="326" t="s">
        <v>136</v>
      </c>
      <c r="R24" s="327"/>
      <c r="S24" s="327"/>
      <c r="T24" s="328"/>
      <c r="U24" s="86"/>
      <c r="V24" s="84"/>
      <c r="W24" s="84"/>
      <c r="X24" s="85"/>
    </row>
    <row r="25" spans="1:24" ht="13.5" customHeight="1" x14ac:dyDescent="0.25">
      <c r="A25" s="329" t="s">
        <v>191</v>
      </c>
      <c r="B25" s="330"/>
      <c r="C25" s="330"/>
      <c r="D25" s="331"/>
      <c r="E25" s="329" t="s">
        <v>165</v>
      </c>
      <c r="F25" s="330"/>
      <c r="G25" s="330"/>
      <c r="H25" s="331"/>
      <c r="I25" s="329" t="s">
        <v>166</v>
      </c>
      <c r="J25" s="330"/>
      <c r="K25" s="330"/>
      <c r="L25" s="330"/>
      <c r="M25" s="329" t="s">
        <v>199</v>
      </c>
      <c r="N25" s="330"/>
      <c r="O25" s="330"/>
      <c r="P25" s="331"/>
      <c r="Q25" s="329" t="s">
        <v>167</v>
      </c>
      <c r="R25" s="330"/>
      <c r="S25" s="330"/>
      <c r="T25" s="331"/>
      <c r="U25" s="344" t="s">
        <v>49</v>
      </c>
      <c r="V25" s="345"/>
      <c r="W25" s="345"/>
      <c r="X25" s="346"/>
    </row>
    <row r="26" spans="1:24" ht="13.5" customHeight="1" x14ac:dyDescent="0.25">
      <c r="A26" s="99" t="s">
        <v>40</v>
      </c>
      <c r="B26" s="100">
        <f>第3週明細!V11</f>
        <v>801.5</v>
      </c>
      <c r="C26" s="100" t="s">
        <v>13</v>
      </c>
      <c r="D26" s="101">
        <f>第3週明細!V7</f>
        <v>27.5</v>
      </c>
      <c r="E26" s="99" t="s">
        <v>15</v>
      </c>
      <c r="F26" s="100">
        <f>第3週明細!V19</f>
        <v>761</v>
      </c>
      <c r="G26" s="100" t="s">
        <v>13</v>
      </c>
      <c r="H26" s="101">
        <f>第3週明細!V15</f>
        <v>25</v>
      </c>
      <c r="I26" s="99" t="s">
        <v>15</v>
      </c>
      <c r="J26" s="100">
        <f>第3週明細!V27</f>
        <v>822.6</v>
      </c>
      <c r="K26" s="100" t="s">
        <v>13</v>
      </c>
      <c r="L26" s="106">
        <f>第3週明細!V23</f>
        <v>25</v>
      </c>
      <c r="M26" s="99" t="s">
        <v>15</v>
      </c>
      <c r="N26" s="100">
        <f>第3週明細!V35</f>
        <v>792.5</v>
      </c>
      <c r="O26" s="100" t="s">
        <v>13</v>
      </c>
      <c r="P26" s="101">
        <f>第3週明細!V31</f>
        <v>26.5</v>
      </c>
      <c r="Q26" s="99" t="s">
        <v>15</v>
      </c>
      <c r="R26" s="100">
        <f>第3週明細!V43</f>
        <v>788.2</v>
      </c>
      <c r="S26" s="100" t="s">
        <v>13</v>
      </c>
      <c r="T26" s="101">
        <f>第3週明細!V39</f>
        <v>25</v>
      </c>
      <c r="U26" s="86"/>
      <c r="V26" s="84"/>
      <c r="W26" s="84"/>
      <c r="X26" s="85"/>
    </row>
    <row r="27" spans="1:24" ht="13.5" customHeight="1" thickBot="1" x14ac:dyDescent="0.3">
      <c r="A27" s="102" t="s">
        <v>14</v>
      </c>
      <c r="B27" s="103">
        <f>第3週明細!V5</f>
        <v>105</v>
      </c>
      <c r="C27" s="103" t="s">
        <v>12</v>
      </c>
      <c r="D27" s="104">
        <f>第3週明細!V9</f>
        <v>33.5</v>
      </c>
      <c r="E27" s="102" t="s">
        <v>14</v>
      </c>
      <c r="F27" s="103">
        <f>第3週明細!V13</f>
        <v>103.5</v>
      </c>
      <c r="G27" s="103" t="s">
        <v>12</v>
      </c>
      <c r="H27" s="104">
        <f>第3週明細!V17</f>
        <v>30.5</v>
      </c>
      <c r="I27" s="102" t="s">
        <v>14</v>
      </c>
      <c r="J27" s="103">
        <f>第3週明細!V21</f>
        <v>117</v>
      </c>
      <c r="K27" s="103" t="s">
        <v>12</v>
      </c>
      <c r="L27" s="107">
        <f>第3週明細!V25</f>
        <v>32.4</v>
      </c>
      <c r="M27" s="102" t="s">
        <v>14</v>
      </c>
      <c r="N27" s="103">
        <f>第3週明細!V29</f>
        <v>107.5</v>
      </c>
      <c r="O27" s="103" t="s">
        <v>12</v>
      </c>
      <c r="P27" s="104">
        <f>第3週明細!V33</f>
        <v>31</v>
      </c>
      <c r="Q27" s="102" t="s">
        <v>14</v>
      </c>
      <c r="R27" s="103">
        <f>第3週明細!V37</f>
        <v>109.5</v>
      </c>
      <c r="S27" s="103" t="s">
        <v>12</v>
      </c>
      <c r="T27" s="104">
        <f>第3週明細!V41</f>
        <v>31.3</v>
      </c>
      <c r="U27" s="86"/>
      <c r="V27" s="84"/>
      <c r="W27" s="84"/>
      <c r="X27" s="85"/>
    </row>
    <row r="28" spans="1:24" ht="13.5" customHeight="1" x14ac:dyDescent="0.25">
      <c r="A28" s="332" t="s">
        <v>122</v>
      </c>
      <c r="B28" s="333"/>
      <c r="C28" s="333"/>
      <c r="D28" s="334"/>
      <c r="E28" s="332" t="s">
        <v>123</v>
      </c>
      <c r="F28" s="333"/>
      <c r="G28" s="333"/>
      <c r="H28" s="334"/>
      <c r="I28" s="332" t="s">
        <v>124</v>
      </c>
      <c r="J28" s="333"/>
      <c r="K28" s="333"/>
      <c r="L28" s="334"/>
      <c r="M28" s="332" t="s">
        <v>125</v>
      </c>
      <c r="N28" s="333"/>
      <c r="O28" s="333"/>
      <c r="P28" s="334"/>
      <c r="Q28" s="332" t="s">
        <v>126</v>
      </c>
      <c r="R28" s="333"/>
      <c r="S28" s="333"/>
      <c r="T28" s="334"/>
      <c r="U28" s="86"/>
      <c r="V28" s="84"/>
      <c r="W28" s="84"/>
      <c r="X28" s="85"/>
    </row>
    <row r="29" spans="1:24" ht="13.5" customHeight="1" x14ac:dyDescent="0.25">
      <c r="A29" s="323" t="s">
        <v>47</v>
      </c>
      <c r="B29" s="324"/>
      <c r="C29" s="324"/>
      <c r="D29" s="325"/>
      <c r="E29" s="323" t="s">
        <v>134</v>
      </c>
      <c r="F29" s="324"/>
      <c r="G29" s="324"/>
      <c r="H29" s="325"/>
      <c r="I29" s="323" t="s">
        <v>175</v>
      </c>
      <c r="J29" s="324"/>
      <c r="K29" s="324"/>
      <c r="L29" s="325"/>
      <c r="M29" s="323" t="s">
        <v>135</v>
      </c>
      <c r="N29" s="324"/>
      <c r="O29" s="324"/>
      <c r="P29" s="325"/>
      <c r="Q29" s="323" t="s">
        <v>177</v>
      </c>
      <c r="R29" s="324"/>
      <c r="S29" s="324"/>
      <c r="T29" s="325"/>
      <c r="U29" s="86"/>
      <c r="V29" s="84"/>
      <c r="W29" s="84"/>
      <c r="X29" s="85"/>
    </row>
    <row r="30" spans="1:24" ht="13.5" customHeight="1" x14ac:dyDescent="0.25">
      <c r="A30" s="326" t="s">
        <v>203</v>
      </c>
      <c r="B30" s="327"/>
      <c r="C30" s="327"/>
      <c r="D30" s="328"/>
      <c r="E30" s="326" t="s">
        <v>206</v>
      </c>
      <c r="F30" s="327"/>
      <c r="G30" s="327"/>
      <c r="H30" s="328"/>
      <c r="I30" s="326" t="s">
        <v>209</v>
      </c>
      <c r="J30" s="327"/>
      <c r="K30" s="327"/>
      <c r="L30" s="327"/>
      <c r="M30" s="326" t="s">
        <v>184</v>
      </c>
      <c r="N30" s="327"/>
      <c r="O30" s="327"/>
      <c r="P30" s="327"/>
      <c r="Q30" s="326" t="s">
        <v>422</v>
      </c>
      <c r="R30" s="327"/>
      <c r="S30" s="327"/>
      <c r="T30" s="328"/>
      <c r="U30" s="86"/>
      <c r="V30" s="84"/>
      <c r="W30" s="84"/>
      <c r="X30" s="85"/>
    </row>
    <row r="31" spans="1:24" ht="13.5" customHeight="1" x14ac:dyDescent="0.25">
      <c r="A31" s="326" t="s">
        <v>204</v>
      </c>
      <c r="B31" s="327"/>
      <c r="C31" s="327"/>
      <c r="D31" s="328"/>
      <c r="E31" s="335" t="s">
        <v>207</v>
      </c>
      <c r="F31" s="336"/>
      <c r="G31" s="336"/>
      <c r="H31" s="337"/>
      <c r="I31" s="326" t="s">
        <v>434</v>
      </c>
      <c r="J31" s="327"/>
      <c r="K31" s="327"/>
      <c r="L31" s="327"/>
      <c r="M31" s="326" t="s">
        <v>210</v>
      </c>
      <c r="N31" s="327"/>
      <c r="O31" s="327"/>
      <c r="P31" s="328"/>
      <c r="Q31" s="326" t="s">
        <v>211</v>
      </c>
      <c r="R31" s="327"/>
      <c r="S31" s="327"/>
      <c r="T31" s="328"/>
      <c r="U31" s="344" t="s">
        <v>50</v>
      </c>
      <c r="V31" s="345"/>
      <c r="W31" s="345"/>
      <c r="X31" s="346"/>
    </row>
    <row r="32" spans="1:24" ht="13.5" customHeight="1" x14ac:dyDescent="0.25">
      <c r="A32" s="326" t="s">
        <v>205</v>
      </c>
      <c r="B32" s="327"/>
      <c r="C32" s="327"/>
      <c r="D32" s="328"/>
      <c r="E32" s="326" t="s">
        <v>208</v>
      </c>
      <c r="F32" s="327"/>
      <c r="G32" s="327"/>
      <c r="H32" s="328"/>
      <c r="I32" s="341" t="s">
        <v>417</v>
      </c>
      <c r="J32" s="342"/>
      <c r="K32" s="342"/>
      <c r="L32" s="343"/>
      <c r="M32" s="341" t="s">
        <v>441</v>
      </c>
      <c r="N32" s="342"/>
      <c r="O32" s="342"/>
      <c r="P32" s="343"/>
      <c r="Q32" s="341" t="s">
        <v>442</v>
      </c>
      <c r="R32" s="342"/>
      <c r="S32" s="342"/>
      <c r="T32" s="343"/>
      <c r="U32" s="86"/>
      <c r="V32" s="84"/>
      <c r="W32" s="84"/>
      <c r="X32" s="85"/>
    </row>
    <row r="33" spans="1:25" ht="13.5" customHeight="1" x14ac:dyDescent="0.25">
      <c r="A33" s="326" t="s">
        <v>227</v>
      </c>
      <c r="B33" s="327"/>
      <c r="C33" s="327"/>
      <c r="D33" s="328"/>
      <c r="E33" s="326" t="s">
        <v>136</v>
      </c>
      <c r="F33" s="327"/>
      <c r="G33" s="327"/>
      <c r="H33" s="328"/>
      <c r="I33" s="326" t="s">
        <v>136</v>
      </c>
      <c r="J33" s="327"/>
      <c r="K33" s="327"/>
      <c r="L33" s="328"/>
      <c r="M33" s="326" t="s">
        <v>164</v>
      </c>
      <c r="N33" s="327"/>
      <c r="O33" s="327"/>
      <c r="P33" s="328"/>
      <c r="Q33" s="326" t="s">
        <v>227</v>
      </c>
      <c r="R33" s="327"/>
      <c r="S33" s="327"/>
      <c r="T33" s="328"/>
      <c r="U33" s="86"/>
      <c r="V33" s="84"/>
      <c r="W33" s="84"/>
      <c r="X33" s="85"/>
    </row>
    <row r="34" spans="1:25" ht="13.5" customHeight="1" x14ac:dyDescent="0.25">
      <c r="A34" s="329" t="s">
        <v>168</v>
      </c>
      <c r="B34" s="330"/>
      <c r="C34" s="330"/>
      <c r="D34" s="331"/>
      <c r="E34" s="329" t="s">
        <v>444</v>
      </c>
      <c r="F34" s="330"/>
      <c r="G34" s="330"/>
      <c r="H34" s="331"/>
      <c r="I34" s="329" t="s">
        <v>169</v>
      </c>
      <c r="J34" s="330"/>
      <c r="K34" s="330"/>
      <c r="L34" s="330"/>
      <c r="M34" s="329" t="s">
        <v>170</v>
      </c>
      <c r="N34" s="330"/>
      <c r="O34" s="330"/>
      <c r="P34" s="331"/>
      <c r="Q34" s="329" t="s">
        <v>171</v>
      </c>
      <c r="R34" s="330"/>
      <c r="S34" s="330"/>
      <c r="T34" s="331"/>
      <c r="U34" s="87"/>
      <c r="V34" s="88"/>
      <c r="W34" s="88"/>
      <c r="X34" s="89"/>
    </row>
    <row r="35" spans="1:25" ht="13.5" customHeight="1" x14ac:dyDescent="0.25">
      <c r="A35" s="99" t="s">
        <v>15</v>
      </c>
      <c r="B35" s="100">
        <f>第4週明細!V11</f>
        <v>825.1</v>
      </c>
      <c r="C35" s="100" t="s">
        <v>13</v>
      </c>
      <c r="D35" s="101">
        <f>第4週明細!V7</f>
        <v>29.5</v>
      </c>
      <c r="E35" s="99" t="s">
        <v>15</v>
      </c>
      <c r="F35" s="100">
        <f>第4週明細!V19</f>
        <v>830</v>
      </c>
      <c r="G35" s="100" t="s">
        <v>13</v>
      </c>
      <c r="H35" s="101">
        <f>第4週明細!V15</f>
        <v>26</v>
      </c>
      <c r="I35" s="99" t="s">
        <v>15</v>
      </c>
      <c r="J35" s="100">
        <f>第4週明細!V27</f>
        <v>826.9</v>
      </c>
      <c r="K35" s="100" t="s">
        <v>13</v>
      </c>
      <c r="L35" s="106">
        <f>第4週明細!V23</f>
        <v>26.5</v>
      </c>
      <c r="M35" s="99" t="s">
        <v>15</v>
      </c>
      <c r="N35" s="100">
        <f>第4週明細!V35</f>
        <v>788.7</v>
      </c>
      <c r="O35" s="100" t="s">
        <v>13</v>
      </c>
      <c r="P35" s="101">
        <f>第4週明細!V31</f>
        <v>27.5</v>
      </c>
      <c r="Q35" s="99" t="s">
        <v>15</v>
      </c>
      <c r="R35" s="100">
        <f>第4週明細!V43</f>
        <v>770.3</v>
      </c>
      <c r="S35" s="100" t="s">
        <v>13</v>
      </c>
      <c r="T35" s="101">
        <f>第4週明細!V39</f>
        <v>25.5</v>
      </c>
      <c r="U35" s="112"/>
      <c r="V35" s="111"/>
      <c r="W35" s="111"/>
      <c r="X35" s="113"/>
    </row>
    <row r="36" spans="1:25" ht="13.5" customHeight="1" thickBot="1" x14ac:dyDescent="0.3">
      <c r="A36" s="102" t="s">
        <v>14</v>
      </c>
      <c r="B36" s="103">
        <f>第4週明細!V5</f>
        <v>105</v>
      </c>
      <c r="C36" s="103" t="s">
        <v>12</v>
      </c>
      <c r="D36" s="104">
        <f>第4週明細!V9</f>
        <v>34.9</v>
      </c>
      <c r="E36" s="102" t="s">
        <v>14</v>
      </c>
      <c r="F36" s="103">
        <f>第4週明細!V13</f>
        <v>115.5</v>
      </c>
      <c r="G36" s="103" t="s">
        <v>12</v>
      </c>
      <c r="H36" s="104">
        <f>第4週明細!V17</f>
        <v>33.5</v>
      </c>
      <c r="I36" s="102" t="s">
        <v>14</v>
      </c>
      <c r="J36" s="103">
        <f>第4週明細!V21</f>
        <v>115</v>
      </c>
      <c r="K36" s="103" t="s">
        <v>12</v>
      </c>
      <c r="L36" s="107">
        <f>第4週明細!V25</f>
        <v>32.1</v>
      </c>
      <c r="M36" s="119" t="s">
        <v>53</v>
      </c>
      <c r="N36" s="103">
        <f>第4週明細!V29</f>
        <v>101.5</v>
      </c>
      <c r="O36" s="103" t="s">
        <v>12</v>
      </c>
      <c r="P36" s="104">
        <f>第4週明細!V33</f>
        <v>33.799999999999997</v>
      </c>
      <c r="Q36" s="102" t="s">
        <v>14</v>
      </c>
      <c r="R36" s="103">
        <f>第4週明細!V37</f>
        <v>104.5</v>
      </c>
      <c r="S36" s="103" t="s">
        <v>12</v>
      </c>
      <c r="T36" s="104">
        <f>第4週明細!V41</f>
        <v>30.7</v>
      </c>
      <c r="U36" s="108"/>
      <c r="V36" s="109"/>
      <c r="W36" s="109"/>
      <c r="X36" s="110"/>
      <c r="Y36" s="84"/>
    </row>
    <row r="37" spans="1:25" ht="13.5" customHeight="1" x14ac:dyDescent="0.25">
      <c r="A37" s="332" t="s">
        <v>127</v>
      </c>
      <c r="B37" s="333"/>
      <c r="C37" s="333"/>
      <c r="D37" s="334"/>
      <c r="E37" s="332" t="s">
        <v>128</v>
      </c>
      <c r="F37" s="333"/>
      <c r="G37" s="333"/>
      <c r="H37" s="334"/>
      <c r="I37" s="332" t="s">
        <v>129</v>
      </c>
      <c r="J37" s="333"/>
      <c r="K37" s="333"/>
      <c r="L37" s="334"/>
      <c r="M37" s="332" t="s">
        <v>130</v>
      </c>
      <c r="N37" s="333"/>
      <c r="O37" s="333"/>
      <c r="P37" s="334"/>
      <c r="Q37" s="332" t="s">
        <v>131</v>
      </c>
      <c r="R37" s="333"/>
      <c r="S37" s="333"/>
      <c r="T37" s="334"/>
      <c r="U37" s="338"/>
      <c r="V37" s="315"/>
      <c r="W37" s="315"/>
      <c r="X37" s="315"/>
    </row>
    <row r="38" spans="1:25" ht="13.5" customHeight="1" x14ac:dyDescent="0.25">
      <c r="A38" s="323" t="s">
        <v>47</v>
      </c>
      <c r="B38" s="324"/>
      <c r="C38" s="324"/>
      <c r="D38" s="325"/>
      <c r="E38" s="323" t="s">
        <v>133</v>
      </c>
      <c r="F38" s="324"/>
      <c r="G38" s="324"/>
      <c r="H38" s="325"/>
      <c r="I38" s="323" t="s">
        <v>176</v>
      </c>
      <c r="J38" s="324"/>
      <c r="K38" s="324"/>
      <c r="L38" s="325"/>
      <c r="M38" s="323" t="s">
        <v>132</v>
      </c>
      <c r="N38" s="324"/>
      <c r="O38" s="324"/>
      <c r="P38" s="325"/>
      <c r="Q38" s="323" t="s">
        <v>177</v>
      </c>
      <c r="R38" s="324"/>
      <c r="S38" s="324"/>
      <c r="T38" s="325"/>
      <c r="U38" s="339"/>
      <c r="V38" s="340"/>
      <c r="W38" s="340"/>
      <c r="X38" s="340"/>
    </row>
    <row r="39" spans="1:25" ht="13.5" customHeight="1" x14ac:dyDescent="0.25">
      <c r="A39" s="326" t="s">
        <v>212</v>
      </c>
      <c r="B39" s="327"/>
      <c r="C39" s="327"/>
      <c r="D39" s="328"/>
      <c r="E39" s="326" t="s">
        <v>225</v>
      </c>
      <c r="F39" s="327"/>
      <c r="G39" s="327"/>
      <c r="H39" s="328"/>
      <c r="I39" s="326" t="s">
        <v>216</v>
      </c>
      <c r="J39" s="327"/>
      <c r="K39" s="327"/>
      <c r="L39" s="328"/>
      <c r="M39" s="326" t="s">
        <v>218</v>
      </c>
      <c r="N39" s="327"/>
      <c r="O39" s="327"/>
      <c r="P39" s="328"/>
      <c r="Q39" s="326" t="s">
        <v>220</v>
      </c>
      <c r="R39" s="347"/>
      <c r="S39" s="347"/>
      <c r="T39" s="348"/>
      <c r="U39" s="339"/>
      <c r="V39" s="340"/>
      <c r="W39" s="340"/>
      <c r="X39" s="340"/>
    </row>
    <row r="40" spans="1:25" ht="13.5" customHeight="1" x14ac:dyDescent="0.25">
      <c r="A40" s="326" t="s">
        <v>418</v>
      </c>
      <c r="B40" s="327"/>
      <c r="C40" s="327"/>
      <c r="D40" s="328"/>
      <c r="E40" s="326" t="s">
        <v>214</v>
      </c>
      <c r="F40" s="327"/>
      <c r="G40" s="327"/>
      <c r="H40" s="328"/>
      <c r="I40" s="326" t="s">
        <v>435</v>
      </c>
      <c r="J40" s="327"/>
      <c r="K40" s="327"/>
      <c r="L40" s="328"/>
      <c r="M40" s="326" t="s">
        <v>223</v>
      </c>
      <c r="N40" s="327"/>
      <c r="O40" s="327"/>
      <c r="P40" s="328"/>
      <c r="Q40" s="326" t="s">
        <v>221</v>
      </c>
      <c r="R40" s="327"/>
      <c r="S40" s="327"/>
      <c r="T40" s="328"/>
      <c r="U40" s="339"/>
      <c r="V40" s="340"/>
      <c r="W40" s="340"/>
      <c r="X40" s="340"/>
    </row>
    <row r="41" spans="1:25" ht="13.5" customHeight="1" x14ac:dyDescent="0.25">
      <c r="A41" s="335" t="s">
        <v>213</v>
      </c>
      <c r="B41" s="364"/>
      <c r="C41" s="364"/>
      <c r="D41" s="337"/>
      <c r="E41" s="326" t="s">
        <v>215</v>
      </c>
      <c r="F41" s="327"/>
      <c r="G41" s="327"/>
      <c r="H41" s="328"/>
      <c r="I41" s="326" t="s">
        <v>445</v>
      </c>
      <c r="J41" s="327"/>
      <c r="K41" s="327"/>
      <c r="L41" s="328"/>
      <c r="M41" s="326" t="s">
        <v>219</v>
      </c>
      <c r="N41" s="327"/>
      <c r="O41" s="327"/>
      <c r="P41" s="328"/>
      <c r="Q41" s="326" t="s">
        <v>222</v>
      </c>
      <c r="R41" s="327"/>
      <c r="S41" s="327"/>
      <c r="T41" s="328"/>
      <c r="U41" s="339"/>
      <c r="V41" s="340"/>
      <c r="W41" s="340"/>
      <c r="X41" s="340"/>
    </row>
    <row r="42" spans="1:25" ht="13.5" customHeight="1" x14ac:dyDescent="0.25">
      <c r="A42" s="326" t="s">
        <v>227</v>
      </c>
      <c r="B42" s="347"/>
      <c r="C42" s="347"/>
      <c r="D42" s="348"/>
      <c r="E42" s="326" t="s">
        <v>136</v>
      </c>
      <c r="F42" s="327"/>
      <c r="G42" s="327"/>
      <c r="H42" s="328"/>
      <c r="I42" s="326" t="s">
        <v>136</v>
      </c>
      <c r="J42" s="327"/>
      <c r="K42" s="327"/>
      <c r="L42" s="328"/>
      <c r="M42" s="326" t="s">
        <v>227</v>
      </c>
      <c r="N42" s="327"/>
      <c r="O42" s="327"/>
      <c r="P42" s="328"/>
      <c r="Q42" s="326" t="s">
        <v>136</v>
      </c>
      <c r="R42" s="327"/>
      <c r="S42" s="327"/>
      <c r="T42" s="328"/>
      <c r="U42" s="339"/>
      <c r="V42" s="340"/>
      <c r="W42" s="340"/>
      <c r="X42" s="340"/>
    </row>
    <row r="43" spans="1:25" ht="13.5" customHeight="1" x14ac:dyDescent="0.25">
      <c r="A43" s="329" t="s">
        <v>191</v>
      </c>
      <c r="B43" s="330"/>
      <c r="C43" s="330"/>
      <c r="D43" s="331"/>
      <c r="E43" s="329" t="s">
        <v>217</v>
      </c>
      <c r="F43" s="330"/>
      <c r="G43" s="330"/>
      <c r="H43" s="331"/>
      <c r="I43" s="329" t="s">
        <v>170</v>
      </c>
      <c r="J43" s="330"/>
      <c r="K43" s="330"/>
      <c r="L43" s="331"/>
      <c r="M43" s="329" t="s">
        <v>224</v>
      </c>
      <c r="N43" s="330"/>
      <c r="O43" s="330"/>
      <c r="P43" s="331"/>
      <c r="Q43" s="329" t="s">
        <v>172</v>
      </c>
      <c r="R43" s="330"/>
      <c r="S43" s="330"/>
      <c r="T43" s="331"/>
      <c r="U43" s="339"/>
      <c r="V43" s="340"/>
      <c r="W43" s="340"/>
      <c r="X43" s="340"/>
    </row>
    <row r="44" spans="1:25" ht="13.5" customHeight="1" x14ac:dyDescent="0.25">
      <c r="A44" s="99" t="s">
        <v>15</v>
      </c>
      <c r="B44" s="100">
        <f>第5週明細!V11</f>
        <v>813</v>
      </c>
      <c r="C44" s="100" t="s">
        <v>13</v>
      </c>
      <c r="D44" s="101">
        <f>第5週明細!V7</f>
        <v>25</v>
      </c>
      <c r="E44" s="99" t="s">
        <v>15</v>
      </c>
      <c r="F44" s="100">
        <f>第5週明細!V19</f>
        <v>759.5</v>
      </c>
      <c r="G44" s="100" t="s">
        <v>13</v>
      </c>
      <c r="H44" s="101">
        <f>第5週明細!V15</f>
        <v>25.5</v>
      </c>
      <c r="I44" s="99" t="s">
        <v>15</v>
      </c>
      <c r="J44" s="100">
        <f>第5週明細!V27</f>
        <v>852.1</v>
      </c>
      <c r="K44" s="100" t="s">
        <v>13</v>
      </c>
      <c r="L44" s="106">
        <f>第5週明細!V23</f>
        <v>26.5</v>
      </c>
      <c r="M44" s="99" t="s">
        <v>15</v>
      </c>
      <c r="N44" s="100">
        <f>第5週明細!V35</f>
        <v>785.9</v>
      </c>
      <c r="O44" s="100" t="s">
        <v>13</v>
      </c>
      <c r="P44" s="101">
        <f>第5週明細!V31</f>
        <v>25.5</v>
      </c>
      <c r="Q44" s="99" t="s">
        <v>15</v>
      </c>
      <c r="R44" s="100">
        <f>第5週明細!V43</f>
        <v>822.6</v>
      </c>
      <c r="S44" s="100" t="s">
        <v>13</v>
      </c>
      <c r="T44" s="101">
        <f>第5週明細!V39</f>
        <v>25</v>
      </c>
      <c r="U44" s="339"/>
      <c r="V44" s="340"/>
      <c r="W44" s="340"/>
      <c r="X44" s="340"/>
    </row>
    <row r="45" spans="1:25" ht="13.5" customHeight="1" thickBot="1" x14ac:dyDescent="0.3">
      <c r="A45" s="102" t="s">
        <v>14</v>
      </c>
      <c r="B45" s="103">
        <f>第5週明細!V5</f>
        <v>115</v>
      </c>
      <c r="C45" s="103" t="s">
        <v>12</v>
      </c>
      <c r="D45" s="104">
        <f>第5週明細!V9</f>
        <v>32</v>
      </c>
      <c r="E45" s="102" t="s">
        <v>14</v>
      </c>
      <c r="F45" s="103">
        <f>第5週明細!V13</f>
        <v>101.5</v>
      </c>
      <c r="G45" s="103" t="s">
        <v>12</v>
      </c>
      <c r="H45" s="104">
        <f>第5週明細!V17</f>
        <v>31</v>
      </c>
      <c r="I45" s="102" t="s">
        <v>14</v>
      </c>
      <c r="J45" s="103">
        <f>第5週明細!V21</f>
        <v>120.5</v>
      </c>
      <c r="K45" s="103" t="s">
        <v>12</v>
      </c>
      <c r="L45" s="107">
        <f>第5週明細!V25</f>
        <v>32.9</v>
      </c>
      <c r="M45" s="119" t="s">
        <v>14</v>
      </c>
      <c r="N45" s="103">
        <f>第5週明細!V29</f>
        <v>108</v>
      </c>
      <c r="O45" s="103" t="s">
        <v>12</v>
      </c>
      <c r="P45" s="104">
        <f>第5週明細!V35</f>
        <v>785.9</v>
      </c>
      <c r="Q45" s="102" t="s">
        <v>14</v>
      </c>
      <c r="R45" s="103">
        <f>第5週明細!V37</f>
        <v>117</v>
      </c>
      <c r="S45" s="103" t="s">
        <v>12</v>
      </c>
      <c r="T45" s="104">
        <f>第5週明細!V41</f>
        <v>32.4</v>
      </c>
      <c r="U45" s="339"/>
      <c r="V45" s="340"/>
      <c r="W45" s="340"/>
      <c r="X45" s="340"/>
      <c r="Y45" s="84"/>
    </row>
  </sheetData>
  <mergeCells count="146">
    <mergeCell ref="U19:X19"/>
    <mergeCell ref="U25:X25"/>
    <mergeCell ref="M32:P32"/>
    <mergeCell ref="M33:P33"/>
    <mergeCell ref="M34:P34"/>
    <mergeCell ref="Q19:T19"/>
    <mergeCell ref="Q10:T10"/>
    <mergeCell ref="I22:L22"/>
    <mergeCell ref="M22:P22"/>
    <mergeCell ref="I16:L16"/>
    <mergeCell ref="M23:P23"/>
    <mergeCell ref="Q23:T23"/>
    <mergeCell ref="I23:L23"/>
    <mergeCell ref="Q22:T22"/>
    <mergeCell ref="M16:P16"/>
    <mergeCell ref="I30:L30"/>
    <mergeCell ref="I12:L12"/>
    <mergeCell ref="M13:P13"/>
    <mergeCell ref="Q24:T24"/>
    <mergeCell ref="E11:H11"/>
    <mergeCell ref="I11:L11"/>
    <mergeCell ref="M20:P20"/>
    <mergeCell ref="A29:D29"/>
    <mergeCell ref="E29:H29"/>
    <mergeCell ref="I29:L29"/>
    <mergeCell ref="M25:P25"/>
    <mergeCell ref="E15:H15"/>
    <mergeCell ref="I15:L15"/>
    <mergeCell ref="M15:P15"/>
    <mergeCell ref="E14:H14"/>
    <mergeCell ref="I14:L14"/>
    <mergeCell ref="A16:D16"/>
    <mergeCell ref="M24:P24"/>
    <mergeCell ref="M19:P19"/>
    <mergeCell ref="A34:D34"/>
    <mergeCell ref="E34:H34"/>
    <mergeCell ref="E37:H37"/>
    <mergeCell ref="E19:H19"/>
    <mergeCell ref="I19:L19"/>
    <mergeCell ref="A30:D30"/>
    <mergeCell ref="E30:H30"/>
    <mergeCell ref="A25:D25"/>
    <mergeCell ref="E25:H25"/>
    <mergeCell ref="I25:L25"/>
    <mergeCell ref="A20:D20"/>
    <mergeCell ref="I20:L20"/>
    <mergeCell ref="E24:H24"/>
    <mergeCell ref="I24:L24"/>
    <mergeCell ref="A19:D19"/>
    <mergeCell ref="A22:D22"/>
    <mergeCell ref="E20:H20"/>
    <mergeCell ref="A24:D24"/>
    <mergeCell ref="E22:H22"/>
    <mergeCell ref="A39:D39"/>
    <mergeCell ref="E39:H39"/>
    <mergeCell ref="A43:D43"/>
    <mergeCell ref="E43:H43"/>
    <mergeCell ref="A40:D40"/>
    <mergeCell ref="E41:H41"/>
    <mergeCell ref="A42:D42"/>
    <mergeCell ref="E42:H42"/>
    <mergeCell ref="A41:D41"/>
    <mergeCell ref="E40:H40"/>
    <mergeCell ref="U1:X1"/>
    <mergeCell ref="U8:X8"/>
    <mergeCell ref="U13:X13"/>
    <mergeCell ref="A10:D10"/>
    <mergeCell ref="M1:P1"/>
    <mergeCell ref="E10:H10"/>
    <mergeCell ref="I10:L10"/>
    <mergeCell ref="M10:P10"/>
    <mergeCell ref="M11:P11"/>
    <mergeCell ref="Q1:T1"/>
    <mergeCell ref="A12:D12"/>
    <mergeCell ref="E12:H12"/>
    <mergeCell ref="I13:L13"/>
    <mergeCell ref="M12:P12"/>
    <mergeCell ref="A13:D13"/>
    <mergeCell ref="M2:P9"/>
    <mergeCell ref="Q2:T9"/>
    <mergeCell ref="Q11:T18"/>
    <mergeCell ref="A14:D14"/>
    <mergeCell ref="M14:P14"/>
    <mergeCell ref="A15:D15"/>
    <mergeCell ref="E16:H16"/>
    <mergeCell ref="A11:D11"/>
    <mergeCell ref="E13:H13"/>
    <mergeCell ref="U37:X45"/>
    <mergeCell ref="Q28:T28"/>
    <mergeCell ref="Q29:T29"/>
    <mergeCell ref="Q30:T30"/>
    <mergeCell ref="Q31:T31"/>
    <mergeCell ref="Q32:T32"/>
    <mergeCell ref="Q33:T33"/>
    <mergeCell ref="Q34:T34"/>
    <mergeCell ref="I37:L37"/>
    <mergeCell ref="M37:P37"/>
    <mergeCell ref="M30:P30"/>
    <mergeCell ref="M29:P29"/>
    <mergeCell ref="I34:L34"/>
    <mergeCell ref="I32:L32"/>
    <mergeCell ref="I33:L33"/>
    <mergeCell ref="U31:X31"/>
    <mergeCell ref="M38:P38"/>
    <mergeCell ref="I43:L43"/>
    <mergeCell ref="M43:P43"/>
    <mergeCell ref="I39:L39"/>
    <mergeCell ref="M39:P39"/>
    <mergeCell ref="I40:L40"/>
    <mergeCell ref="M40:P40"/>
    <mergeCell ref="Q39:T39"/>
    <mergeCell ref="Q40:T40"/>
    <mergeCell ref="Q41:T41"/>
    <mergeCell ref="I38:L38"/>
    <mergeCell ref="Q42:T42"/>
    <mergeCell ref="Q43:T43"/>
    <mergeCell ref="Q37:T37"/>
    <mergeCell ref="Q38:T38"/>
    <mergeCell ref="I41:L41"/>
    <mergeCell ref="M41:P41"/>
    <mergeCell ref="I42:L42"/>
    <mergeCell ref="M42:P42"/>
    <mergeCell ref="A38:D38"/>
    <mergeCell ref="E38:H38"/>
    <mergeCell ref="A32:D32"/>
    <mergeCell ref="E32:H32"/>
    <mergeCell ref="A33:D33"/>
    <mergeCell ref="E33:H33"/>
    <mergeCell ref="Q20:T20"/>
    <mergeCell ref="A21:D21"/>
    <mergeCell ref="E21:H21"/>
    <mergeCell ref="I21:L21"/>
    <mergeCell ref="M21:P21"/>
    <mergeCell ref="Q21:T21"/>
    <mergeCell ref="Q25:T25"/>
    <mergeCell ref="A23:D23"/>
    <mergeCell ref="E23:H23"/>
    <mergeCell ref="A37:D37"/>
    <mergeCell ref="A31:D31"/>
    <mergeCell ref="E31:H31"/>
    <mergeCell ref="I31:L31"/>
    <mergeCell ref="M31:P31"/>
    <mergeCell ref="A28:D28"/>
    <mergeCell ref="E28:H28"/>
    <mergeCell ref="I28:L28"/>
    <mergeCell ref="M28:P28"/>
  </mergeCells>
  <phoneticPr fontId="19" type="noConversion"/>
  <printOptions horizontalCentered="1" verticalCentered="1"/>
  <pageMargins left="0.39370078740157483" right="0.39370078740157483" top="0.19685039370078741" bottom="0" header="0.11811023622047245" footer="0.11811023622047245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sqref="A1:X1"/>
    </sheetView>
  </sheetViews>
  <sheetFormatPr defaultColWidth="9" defaultRowHeight="13.5" customHeight="1" x14ac:dyDescent="0.25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 x14ac:dyDescent="0.3">
      <c r="A1" s="392" t="s">
        <v>470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Z1" s="3"/>
    </row>
    <row r="2" spans="1:30" s="2" customFormat="1" ht="13.5" customHeight="1" thickBot="1" x14ac:dyDescent="0.3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 x14ac:dyDescent="0.25">
      <c r="A3" s="43" t="s">
        <v>54</v>
      </c>
      <c r="B3" s="44" t="s">
        <v>0</v>
      </c>
      <c r="C3" s="45" t="s">
        <v>1</v>
      </c>
      <c r="D3" s="46" t="s">
        <v>24</v>
      </c>
      <c r="E3" s="47" t="s">
        <v>23</v>
      </c>
      <c r="F3" s="45" t="s">
        <v>2</v>
      </c>
      <c r="G3" s="45" t="s">
        <v>24</v>
      </c>
      <c r="H3" s="45" t="s">
        <v>23</v>
      </c>
      <c r="I3" s="45" t="s">
        <v>3</v>
      </c>
      <c r="J3" s="45" t="s">
        <v>24</v>
      </c>
      <c r="K3" s="45" t="s">
        <v>23</v>
      </c>
      <c r="L3" s="45" t="s">
        <v>3</v>
      </c>
      <c r="M3" s="45" t="s">
        <v>24</v>
      </c>
      <c r="N3" s="45" t="s">
        <v>23</v>
      </c>
      <c r="O3" s="45" t="s">
        <v>3</v>
      </c>
      <c r="P3" s="45" t="s">
        <v>24</v>
      </c>
      <c r="Q3" s="45" t="s">
        <v>23</v>
      </c>
      <c r="R3" s="46" t="s">
        <v>4</v>
      </c>
      <c r="S3" s="45" t="s">
        <v>24</v>
      </c>
      <c r="T3" s="45" t="s">
        <v>23</v>
      </c>
      <c r="U3" s="45" t="s">
        <v>57</v>
      </c>
      <c r="V3" s="48" t="s">
        <v>5</v>
      </c>
      <c r="W3" s="45" t="s">
        <v>58</v>
      </c>
      <c r="X3" s="49" t="s">
        <v>59</v>
      </c>
      <c r="Y3" s="3"/>
    </row>
    <row r="4" spans="1:30" ht="13.5" customHeight="1" x14ac:dyDescent="0.25">
      <c r="A4" s="22">
        <v>9</v>
      </c>
      <c r="B4" s="367"/>
      <c r="C4" s="65"/>
      <c r="D4" s="66"/>
      <c r="E4" s="67"/>
      <c r="F4" s="68"/>
      <c r="G4" s="68"/>
      <c r="H4" s="68"/>
      <c r="I4" s="68"/>
      <c r="J4" s="68"/>
      <c r="K4" s="68"/>
      <c r="L4" s="65"/>
      <c r="M4" s="65"/>
      <c r="N4" s="65"/>
      <c r="O4" s="65"/>
      <c r="P4" s="65"/>
      <c r="Q4" s="65"/>
      <c r="R4" s="65"/>
      <c r="S4" s="65"/>
      <c r="T4" s="65"/>
      <c r="U4" s="370" t="s">
        <v>65</v>
      </c>
      <c r="V4" s="50" t="s">
        <v>6</v>
      </c>
      <c r="W4" s="51" t="s">
        <v>66</v>
      </c>
      <c r="X4" s="52"/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 x14ac:dyDescent="0.25">
      <c r="A5" s="23" t="s">
        <v>7</v>
      </c>
      <c r="B5" s="368"/>
      <c r="C5" s="10"/>
      <c r="D5" s="11"/>
      <c r="E5" s="12"/>
      <c r="F5" s="10"/>
      <c r="G5" s="13"/>
      <c r="H5" s="13"/>
      <c r="I5" s="10"/>
      <c r="J5" s="13"/>
      <c r="K5" s="13"/>
      <c r="L5" s="10"/>
      <c r="M5" s="90"/>
      <c r="N5" s="13"/>
      <c r="O5" s="10"/>
      <c r="P5" s="93"/>
      <c r="Q5" s="10"/>
      <c r="R5" s="82"/>
      <c r="S5" s="90"/>
      <c r="T5" s="13"/>
      <c r="U5" s="371"/>
      <c r="V5" s="53">
        <f>X4*15+X6*5+10</f>
        <v>10</v>
      </c>
      <c r="W5" s="26" t="s">
        <v>67</v>
      </c>
      <c r="X5" s="54"/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 x14ac:dyDescent="0.25">
      <c r="A6" s="23">
        <v>28</v>
      </c>
      <c r="B6" s="368"/>
      <c r="C6" s="10"/>
      <c r="D6" s="13"/>
      <c r="E6" s="13"/>
      <c r="F6" s="10"/>
      <c r="G6" s="13"/>
      <c r="H6" s="13"/>
      <c r="I6" s="10"/>
      <c r="J6" s="90"/>
      <c r="K6" s="13"/>
      <c r="L6" s="10"/>
      <c r="M6" s="13"/>
      <c r="N6" s="13"/>
      <c r="O6" s="10"/>
      <c r="P6" s="10"/>
      <c r="Q6" s="10"/>
      <c r="R6" s="10"/>
      <c r="S6" s="90"/>
      <c r="T6" s="13"/>
      <c r="U6" s="371"/>
      <c r="V6" s="55" t="s">
        <v>8</v>
      </c>
      <c r="W6" s="26" t="s">
        <v>68</v>
      </c>
      <c r="X6" s="54"/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 x14ac:dyDescent="0.25">
      <c r="A7" s="23" t="s">
        <v>9</v>
      </c>
      <c r="B7" s="368"/>
      <c r="C7" s="10"/>
      <c r="D7" s="11"/>
      <c r="E7" s="61"/>
      <c r="F7" s="10"/>
      <c r="G7" s="13"/>
      <c r="H7" s="13"/>
      <c r="I7" s="10"/>
      <c r="J7" s="13"/>
      <c r="K7" s="13"/>
      <c r="L7" s="10"/>
      <c r="M7" s="10"/>
      <c r="N7" s="13"/>
      <c r="O7" s="10"/>
      <c r="P7" s="17"/>
      <c r="Q7" s="10"/>
      <c r="R7" s="10"/>
      <c r="S7" s="91"/>
      <c r="T7" s="13"/>
      <c r="U7" s="371"/>
      <c r="V7" s="53">
        <f>X5*5+X7*5</f>
        <v>0</v>
      </c>
      <c r="W7" s="26" t="s">
        <v>69</v>
      </c>
      <c r="X7" s="54"/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 x14ac:dyDescent="0.25">
      <c r="A8" s="373" t="s">
        <v>70</v>
      </c>
      <c r="B8" s="368"/>
      <c r="C8" s="10"/>
      <c r="D8" s="11"/>
      <c r="E8" s="61"/>
      <c r="F8" s="10"/>
      <c r="G8" s="17"/>
      <c r="H8" s="13"/>
      <c r="I8" s="10"/>
      <c r="J8" s="132"/>
      <c r="K8" s="13"/>
      <c r="L8" s="10"/>
      <c r="M8" s="132"/>
      <c r="N8" s="13"/>
      <c r="O8" s="10"/>
      <c r="P8" s="17"/>
      <c r="Q8" s="10"/>
      <c r="R8" s="10"/>
      <c r="S8" s="90"/>
      <c r="T8" s="13"/>
      <c r="U8" s="371"/>
      <c r="V8" s="55" t="s">
        <v>10</v>
      </c>
      <c r="W8" s="26" t="s">
        <v>71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 x14ac:dyDescent="0.25">
      <c r="A9" s="374"/>
      <c r="B9" s="369"/>
      <c r="C9" s="10"/>
      <c r="D9" s="20"/>
      <c r="E9" s="61"/>
      <c r="F9" s="10"/>
      <c r="G9" s="13"/>
      <c r="H9" s="13"/>
      <c r="I9" s="10"/>
      <c r="J9" s="132"/>
      <c r="K9" s="13"/>
      <c r="L9" s="24"/>
      <c r="M9" s="25"/>
      <c r="N9" s="26"/>
      <c r="O9" s="10"/>
      <c r="P9" s="17"/>
      <c r="Q9" s="10"/>
      <c r="R9" s="10"/>
      <c r="S9" s="17"/>
      <c r="T9" s="13"/>
      <c r="U9" s="371"/>
      <c r="V9" s="53">
        <f>X4*2+X5*7+X6</f>
        <v>0</v>
      </c>
      <c r="W9" s="56" t="s">
        <v>72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 x14ac:dyDescent="0.25">
      <c r="A10" s="18" t="s">
        <v>73</v>
      </c>
      <c r="B10" s="19"/>
      <c r="C10" s="17"/>
      <c r="D10" s="20"/>
      <c r="E10" s="12"/>
      <c r="F10" s="10"/>
      <c r="G10" s="13"/>
      <c r="H10" s="13"/>
      <c r="I10" s="10"/>
      <c r="J10" s="132"/>
      <c r="K10" s="10"/>
      <c r="L10" s="10"/>
      <c r="M10" s="132"/>
      <c r="N10" s="10"/>
      <c r="O10" s="10"/>
      <c r="P10" s="17"/>
      <c r="Q10" s="10"/>
      <c r="R10" s="10"/>
      <c r="S10" s="17"/>
      <c r="T10" s="13"/>
      <c r="U10" s="37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x14ac:dyDescent="0.25">
      <c r="A11" s="77"/>
      <c r="B11" s="78"/>
      <c r="C11" s="69"/>
      <c r="D11" s="70"/>
      <c r="E11" s="71"/>
      <c r="F11" s="72"/>
      <c r="G11" s="13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376"/>
      <c r="V11" s="58">
        <f>V5*4+V7*9+V9*4</f>
        <v>40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 x14ac:dyDescent="0.25">
      <c r="A12" s="23">
        <v>9</v>
      </c>
      <c r="B12" s="369"/>
      <c r="C12" s="65"/>
      <c r="D12" s="65"/>
      <c r="E12" s="65"/>
      <c r="F12" s="68"/>
      <c r="G12" s="65"/>
      <c r="H12" s="68"/>
      <c r="I12" s="65"/>
      <c r="J12" s="65"/>
      <c r="K12" s="65"/>
      <c r="L12" s="65"/>
      <c r="M12" s="65"/>
      <c r="N12" s="65"/>
      <c r="O12" s="65"/>
      <c r="P12" s="65"/>
      <c r="Q12" s="65"/>
      <c r="R12" s="68"/>
      <c r="S12" s="68"/>
      <c r="T12" s="68"/>
      <c r="U12" s="370" t="s">
        <v>65</v>
      </c>
      <c r="V12" s="50" t="s">
        <v>6</v>
      </c>
      <c r="W12" s="51" t="s">
        <v>66</v>
      </c>
      <c r="X12" s="52"/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 x14ac:dyDescent="0.25">
      <c r="A13" s="23" t="s">
        <v>7</v>
      </c>
      <c r="B13" s="375"/>
      <c r="C13" s="10"/>
      <c r="D13" s="13"/>
      <c r="E13" s="13"/>
      <c r="F13" s="10"/>
      <c r="G13" s="13"/>
      <c r="H13" s="13"/>
      <c r="I13" s="10"/>
      <c r="J13" s="13"/>
      <c r="K13" s="13"/>
      <c r="L13" s="10"/>
      <c r="M13" s="90"/>
      <c r="N13" s="13"/>
      <c r="O13" s="10"/>
      <c r="P13" s="10"/>
      <c r="Q13" s="10"/>
      <c r="R13" s="10"/>
      <c r="S13" s="91"/>
      <c r="T13" s="13"/>
      <c r="U13" s="371"/>
      <c r="V13" s="53">
        <f>X12*15+X14*5+10</f>
        <v>10</v>
      </c>
      <c r="W13" s="26" t="s">
        <v>67</v>
      </c>
      <c r="X13" s="54"/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 x14ac:dyDescent="0.25">
      <c r="A14" s="23">
        <v>29</v>
      </c>
      <c r="B14" s="375"/>
      <c r="C14" s="10"/>
      <c r="D14" s="13"/>
      <c r="E14" s="13"/>
      <c r="F14" s="10"/>
      <c r="G14" s="13"/>
      <c r="H14" s="13"/>
      <c r="I14" s="10"/>
      <c r="J14" s="13"/>
      <c r="K14" s="13"/>
      <c r="L14" s="10"/>
      <c r="M14" s="90"/>
      <c r="N14" s="13"/>
      <c r="O14" s="10"/>
      <c r="P14" s="10"/>
      <c r="Q14" s="10"/>
      <c r="R14" s="10"/>
      <c r="S14" s="91"/>
      <c r="T14" s="13"/>
      <c r="U14" s="371"/>
      <c r="V14" s="55" t="s">
        <v>8</v>
      </c>
      <c r="W14" s="26" t="s">
        <v>68</v>
      </c>
      <c r="X14" s="54"/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 x14ac:dyDescent="0.25">
      <c r="A15" s="23" t="s">
        <v>74</v>
      </c>
      <c r="B15" s="375"/>
      <c r="C15" s="10"/>
      <c r="D15" s="94"/>
      <c r="E15" s="61"/>
      <c r="F15" s="10"/>
      <c r="G15" s="13"/>
      <c r="H15" s="13"/>
      <c r="I15" s="10"/>
      <c r="J15" s="13"/>
      <c r="K15" s="13"/>
      <c r="L15" s="10"/>
      <c r="M15" s="90"/>
      <c r="N15" s="13"/>
      <c r="O15" s="10"/>
      <c r="P15" s="17"/>
      <c r="Q15" s="10"/>
      <c r="R15" s="10"/>
      <c r="S15" s="13"/>
      <c r="T15" s="13"/>
      <c r="U15" s="371"/>
      <c r="V15" s="53">
        <f>X13*5+X15*5</f>
        <v>0</v>
      </c>
      <c r="W15" s="26" t="s">
        <v>69</v>
      </c>
      <c r="X15" s="54"/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 x14ac:dyDescent="0.25">
      <c r="A16" s="373" t="s">
        <v>75</v>
      </c>
      <c r="B16" s="375"/>
      <c r="C16" s="17"/>
      <c r="D16" s="20"/>
      <c r="E16" s="12"/>
      <c r="F16" s="10"/>
      <c r="G16" s="17"/>
      <c r="H16" s="13"/>
      <c r="I16" s="10"/>
      <c r="J16" s="13"/>
      <c r="K16" s="13"/>
      <c r="L16" s="10"/>
      <c r="M16" s="90"/>
      <c r="N16" s="13"/>
      <c r="O16" s="10"/>
      <c r="P16" s="17"/>
      <c r="Q16" s="10"/>
      <c r="R16" s="10"/>
      <c r="S16" s="13"/>
      <c r="T16" s="13"/>
      <c r="U16" s="371"/>
      <c r="V16" s="55" t="s">
        <v>10</v>
      </c>
      <c r="W16" s="26" t="s">
        <v>71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 x14ac:dyDescent="0.25">
      <c r="A17" s="373"/>
      <c r="B17" s="375"/>
      <c r="C17" s="17"/>
      <c r="D17" s="20"/>
      <c r="E17" s="12"/>
      <c r="F17" s="10"/>
      <c r="G17" s="17"/>
      <c r="H17" s="13"/>
      <c r="I17" s="10"/>
      <c r="J17" s="132"/>
      <c r="K17" s="13"/>
      <c r="L17" s="24"/>
      <c r="M17" s="25"/>
      <c r="N17" s="26"/>
      <c r="O17" s="10"/>
      <c r="P17" s="17"/>
      <c r="Q17" s="10"/>
      <c r="R17" s="10"/>
      <c r="S17" s="90"/>
      <c r="T17" s="13"/>
      <c r="U17" s="371"/>
      <c r="V17" s="53">
        <f>X12*2+X13*7+X14</f>
        <v>0</v>
      </c>
      <c r="W17" s="56" t="s">
        <v>72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 x14ac:dyDescent="0.25">
      <c r="A18" s="18" t="s">
        <v>73</v>
      </c>
      <c r="B18" s="19"/>
      <c r="C18" s="17"/>
      <c r="D18" s="20"/>
      <c r="E18" s="12"/>
      <c r="F18" s="10"/>
      <c r="G18" s="17"/>
      <c r="H18" s="13"/>
      <c r="I18" s="10"/>
      <c r="J18" s="132"/>
      <c r="K18" s="10"/>
      <c r="L18" s="10"/>
      <c r="M18" s="132"/>
      <c r="N18" s="13"/>
      <c r="O18" s="10"/>
      <c r="P18" s="17"/>
      <c r="Q18" s="10"/>
      <c r="R18" s="10"/>
      <c r="S18" s="17"/>
      <c r="T18" s="13"/>
      <c r="U18" s="37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 x14ac:dyDescent="0.3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376"/>
      <c r="V19" s="58">
        <f>V13*4+V15*9+V17*4</f>
        <v>40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 x14ac:dyDescent="0.25">
      <c r="A20" s="22">
        <v>9</v>
      </c>
      <c r="B20" s="375"/>
      <c r="C20" s="65"/>
      <c r="D20" s="66"/>
      <c r="E20" s="67"/>
      <c r="F20" s="68"/>
      <c r="G20" s="68"/>
      <c r="H20" s="68"/>
      <c r="I20" s="68"/>
      <c r="J20" s="68"/>
      <c r="K20" s="68"/>
      <c r="L20" s="65"/>
      <c r="M20" s="65"/>
      <c r="N20" s="65"/>
      <c r="O20" s="65"/>
      <c r="P20" s="65"/>
      <c r="Q20" s="65"/>
      <c r="R20" s="65"/>
      <c r="S20" s="65"/>
      <c r="T20" s="65"/>
      <c r="U20" s="370" t="s">
        <v>65</v>
      </c>
      <c r="V20" s="50" t="s">
        <v>6</v>
      </c>
      <c r="W20" s="51" t="s">
        <v>66</v>
      </c>
      <c r="X20" s="52"/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 x14ac:dyDescent="0.25">
      <c r="A21" s="23" t="s">
        <v>84</v>
      </c>
      <c r="B21" s="375"/>
      <c r="C21" s="10"/>
      <c r="D21" s="11"/>
      <c r="E21" s="12"/>
      <c r="F21" s="10"/>
      <c r="G21" s="13"/>
      <c r="H21" s="13"/>
      <c r="I21" s="10"/>
      <c r="J21" s="13"/>
      <c r="K21" s="13"/>
      <c r="L21" s="10"/>
      <c r="M21" s="90"/>
      <c r="N21" s="13"/>
      <c r="O21" s="10"/>
      <c r="P21" s="10"/>
      <c r="Q21" s="10"/>
      <c r="R21" s="82"/>
      <c r="S21" s="90"/>
      <c r="T21" s="13"/>
      <c r="U21" s="371"/>
      <c r="V21" s="53">
        <f>X20*15+X22*5+10+X25*12</f>
        <v>10</v>
      </c>
      <c r="W21" s="26" t="s">
        <v>67</v>
      </c>
      <c r="X21" s="54"/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 x14ac:dyDescent="0.25">
      <c r="A22" s="23">
        <v>30</v>
      </c>
      <c r="B22" s="375"/>
      <c r="C22" s="10"/>
      <c r="D22" s="13"/>
      <c r="E22" s="13"/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/>
      <c r="S22" s="90"/>
      <c r="T22" s="13"/>
      <c r="U22" s="371"/>
      <c r="V22" s="55" t="s">
        <v>8</v>
      </c>
      <c r="W22" s="26" t="s">
        <v>68</v>
      </c>
      <c r="X22" s="54"/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 x14ac:dyDescent="0.25">
      <c r="A23" s="23" t="s">
        <v>9</v>
      </c>
      <c r="B23" s="375"/>
      <c r="C23" s="10"/>
      <c r="D23" s="11"/>
      <c r="E23" s="61"/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90"/>
      <c r="T23" s="13"/>
      <c r="U23" s="371"/>
      <c r="V23" s="53">
        <f>X21*5+X23*5+X25*8</f>
        <v>0</v>
      </c>
      <c r="W23" s="26" t="s">
        <v>69</v>
      </c>
      <c r="X23" s="54"/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 x14ac:dyDescent="0.25">
      <c r="A24" s="373" t="s">
        <v>88</v>
      </c>
      <c r="B24" s="375"/>
      <c r="C24" s="10"/>
      <c r="D24" s="11"/>
      <c r="E24" s="61"/>
      <c r="F24" s="10"/>
      <c r="G24" s="17"/>
      <c r="H24" s="13"/>
      <c r="I24" s="10"/>
      <c r="J24" s="132"/>
      <c r="K24" s="13"/>
      <c r="L24" s="10"/>
      <c r="M24" s="132"/>
      <c r="N24" s="13"/>
      <c r="O24" s="10"/>
      <c r="P24" s="17"/>
      <c r="Q24" s="10"/>
      <c r="R24" s="10"/>
      <c r="S24" s="90"/>
      <c r="T24" s="13"/>
      <c r="U24" s="371"/>
      <c r="V24" s="55" t="s">
        <v>10</v>
      </c>
      <c r="W24" s="26" t="s">
        <v>71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 x14ac:dyDescent="0.25">
      <c r="A25" s="373"/>
      <c r="B25" s="375"/>
      <c r="C25" s="10"/>
      <c r="D25" s="20"/>
      <c r="E25" s="61"/>
      <c r="F25" s="10"/>
      <c r="G25" s="17"/>
      <c r="H25" s="13"/>
      <c r="I25" s="10"/>
      <c r="J25" s="132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371"/>
      <c r="V25" s="53">
        <f>X20*2+X21*7+X22+X25*8</f>
        <v>0</v>
      </c>
      <c r="W25" s="56" t="s">
        <v>72</v>
      </c>
      <c r="X25" s="57"/>
      <c r="Y25" s="2" t="s">
        <v>21</v>
      </c>
      <c r="AC25" s="2">
        <f>Z25*15</f>
        <v>0</v>
      </c>
    </row>
    <row r="26" spans="1:30" ht="13.5" customHeight="1" x14ac:dyDescent="0.25">
      <c r="A26" s="18" t="s">
        <v>73</v>
      </c>
      <c r="B26" s="19"/>
      <c r="C26" s="17"/>
      <c r="D26" s="20"/>
      <c r="E26" s="12"/>
      <c r="F26" s="10"/>
      <c r="G26" s="17"/>
      <c r="H26" s="13"/>
      <c r="I26" s="10"/>
      <c r="J26" s="132"/>
      <c r="K26" s="10"/>
      <c r="L26" s="10"/>
      <c r="M26" s="132"/>
      <c r="N26" s="10"/>
      <c r="O26" s="10"/>
      <c r="P26" s="17"/>
      <c r="Q26" s="10"/>
      <c r="R26" s="10"/>
      <c r="S26" s="17"/>
      <c r="T26" s="13"/>
      <c r="U26" s="37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 x14ac:dyDescent="0.3">
      <c r="A27" s="75"/>
      <c r="B27" s="76"/>
      <c r="C27" s="17"/>
      <c r="D27" s="20"/>
      <c r="E27" s="12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376"/>
      <c r="V27" s="58">
        <f>V21*4+V23*9+V25*4</f>
        <v>40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 x14ac:dyDescent="0.25">
      <c r="A28" s="22">
        <v>10</v>
      </c>
      <c r="B28" s="375"/>
      <c r="C28" s="377" t="s">
        <v>228</v>
      </c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9"/>
      <c r="U28" s="370" t="s">
        <v>65</v>
      </c>
      <c r="V28" s="50" t="s">
        <v>6</v>
      </c>
      <c r="W28" s="51" t="s">
        <v>66</v>
      </c>
      <c r="X28" s="52"/>
      <c r="Y28" s="79" t="s">
        <v>13</v>
      </c>
      <c r="Z28" s="79" t="s">
        <v>12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 x14ac:dyDescent="0.25">
      <c r="A29" s="23" t="s">
        <v>7</v>
      </c>
      <c r="B29" s="375"/>
      <c r="C29" s="380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2"/>
      <c r="U29" s="371"/>
      <c r="V29" s="53">
        <f>X28*15+X30*5+10+X33*12</f>
        <v>10</v>
      </c>
      <c r="W29" s="26" t="s">
        <v>67</v>
      </c>
      <c r="X29" s="54"/>
      <c r="Y29" s="79">
        <f>V31*9/V35*100</f>
        <v>0</v>
      </c>
      <c r="Z29" s="79">
        <f>V33*4/V35*100</f>
        <v>0</v>
      </c>
      <c r="AA29" s="3">
        <f>Z29*2</f>
        <v>0</v>
      </c>
      <c r="AB29" s="3"/>
      <c r="AC29" s="3">
        <f>Z29*15</f>
        <v>0</v>
      </c>
      <c r="AD29" s="3">
        <f>AA29*4+AC29*4</f>
        <v>0</v>
      </c>
    </row>
    <row r="30" spans="1:30" ht="13.5" customHeight="1" x14ac:dyDescent="0.25">
      <c r="A30" s="23">
        <v>1</v>
      </c>
      <c r="B30" s="375"/>
      <c r="C30" s="380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2"/>
      <c r="U30" s="371"/>
      <c r="V30" s="55" t="s">
        <v>8</v>
      </c>
      <c r="W30" s="26" t="s">
        <v>68</v>
      </c>
      <c r="X30" s="54"/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 x14ac:dyDescent="0.25">
      <c r="A31" s="23" t="s">
        <v>9</v>
      </c>
      <c r="B31" s="375"/>
      <c r="C31" s="380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1"/>
      <c r="R31" s="381"/>
      <c r="S31" s="381"/>
      <c r="T31" s="382"/>
      <c r="U31" s="371"/>
      <c r="V31" s="53">
        <f>X29*5+X31*5+X33*8</f>
        <v>0</v>
      </c>
      <c r="W31" s="26" t="s">
        <v>69</v>
      </c>
      <c r="X31" s="54"/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 x14ac:dyDescent="0.25">
      <c r="A32" s="373" t="s">
        <v>91</v>
      </c>
      <c r="B32" s="375"/>
      <c r="C32" s="380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2"/>
      <c r="U32" s="371"/>
      <c r="V32" s="55" t="s">
        <v>10</v>
      </c>
      <c r="W32" s="26" t="s">
        <v>71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 x14ac:dyDescent="0.25">
      <c r="A33" s="373"/>
      <c r="B33" s="375"/>
      <c r="C33" s="380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2"/>
      <c r="U33" s="371"/>
      <c r="V33" s="53">
        <f>X28*2+X29*7+X30+X33*8</f>
        <v>0</v>
      </c>
      <c r="W33" s="56" t="s">
        <v>72</v>
      </c>
      <c r="X33" s="57"/>
      <c r="Y33" s="41"/>
      <c r="Z33" s="41"/>
      <c r="AC33" s="2">
        <f>Z33*15</f>
        <v>0</v>
      </c>
    </row>
    <row r="34" spans="1:30" ht="13.5" customHeight="1" x14ac:dyDescent="0.25">
      <c r="A34" s="18" t="s">
        <v>73</v>
      </c>
      <c r="B34" s="19"/>
      <c r="C34" s="380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2"/>
      <c r="U34" s="371"/>
      <c r="V34" s="55" t="s">
        <v>11</v>
      </c>
      <c r="W34" s="24"/>
      <c r="X34" s="54"/>
      <c r="Y34" s="80" t="s">
        <v>32</v>
      </c>
      <c r="Z34" s="80" t="s">
        <v>33</v>
      </c>
      <c r="AA34" s="2">
        <f>SUM(AA29:AA33)</f>
        <v>0</v>
      </c>
      <c r="AB34" s="2">
        <f>SUM(AB29:AB33)</f>
        <v>0</v>
      </c>
      <c r="AC34" s="2">
        <f>SUM(AC29:AC33)</f>
        <v>0</v>
      </c>
      <c r="AD34" s="2">
        <f>AA34*4+AB34*9+AC34*4</f>
        <v>0</v>
      </c>
    </row>
    <row r="35" spans="1:30" ht="13.5" customHeight="1" x14ac:dyDescent="0.25">
      <c r="A35" s="27"/>
      <c r="B35" s="28"/>
      <c r="C35" s="383"/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5"/>
      <c r="U35" s="376"/>
      <c r="V35" s="58">
        <f>V29*4+V31*9+V33*4</f>
        <v>40</v>
      </c>
      <c r="W35" s="59"/>
      <c r="X35" s="60"/>
      <c r="Y35" s="81">
        <f>B35+E35+H35+K35+N35+Q35</f>
        <v>0</v>
      </c>
      <c r="Z35" s="81">
        <f>C35+F35+I35+L35+O35+R35</f>
        <v>0</v>
      </c>
      <c r="AA35" s="21" t="e">
        <f>AA34*4/AD34</f>
        <v>#DIV/0!</v>
      </c>
      <c r="AB35" s="21" t="e">
        <f>AB34*9/AD34</f>
        <v>#DIV/0!</v>
      </c>
      <c r="AC35" s="21" t="e">
        <f>AC34*4/AD34</f>
        <v>#DIV/0!</v>
      </c>
    </row>
    <row r="36" spans="1:30" ht="13.5" customHeight="1" x14ac:dyDescent="0.25">
      <c r="A36" s="22">
        <v>10</v>
      </c>
      <c r="B36" s="367"/>
      <c r="C36" s="386" t="s">
        <v>229</v>
      </c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8"/>
      <c r="U36" s="370" t="s">
        <v>65</v>
      </c>
      <c r="V36" s="50" t="s">
        <v>6</v>
      </c>
      <c r="W36" s="51" t="s">
        <v>66</v>
      </c>
      <c r="X36" s="52"/>
      <c r="Y36" s="79" t="s">
        <v>13</v>
      </c>
      <c r="Z36" s="79" t="s">
        <v>12</v>
      </c>
    </row>
    <row r="37" spans="1:30" ht="13.5" customHeight="1" x14ac:dyDescent="0.25">
      <c r="A37" s="23" t="s">
        <v>7</v>
      </c>
      <c r="B37" s="368"/>
      <c r="C37" s="386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388"/>
      <c r="U37" s="371"/>
      <c r="V37" s="53">
        <f>X36*15+X38*5+10+X41*12</f>
        <v>10</v>
      </c>
      <c r="W37" s="26" t="s">
        <v>67</v>
      </c>
      <c r="X37" s="54"/>
      <c r="Y37" s="79">
        <f>V39*9/V43*100</f>
        <v>0</v>
      </c>
      <c r="Z37" s="79">
        <f>V41*4/V43*100</f>
        <v>0</v>
      </c>
    </row>
    <row r="38" spans="1:30" ht="13.5" customHeight="1" x14ac:dyDescent="0.25">
      <c r="A38" s="23">
        <v>2</v>
      </c>
      <c r="B38" s="368"/>
      <c r="C38" s="386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7"/>
      <c r="T38" s="388"/>
      <c r="U38" s="371"/>
      <c r="V38" s="55" t="s">
        <v>8</v>
      </c>
      <c r="W38" s="26" t="s">
        <v>68</v>
      </c>
      <c r="X38" s="54"/>
      <c r="Y38" s="42"/>
      <c r="Z38" s="42"/>
    </row>
    <row r="39" spans="1:30" ht="13.5" customHeight="1" x14ac:dyDescent="0.25">
      <c r="A39" s="23" t="s">
        <v>9</v>
      </c>
      <c r="B39" s="368"/>
      <c r="C39" s="386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8"/>
      <c r="U39" s="371"/>
      <c r="V39" s="53">
        <f>X37*5+X39*5</f>
        <v>0</v>
      </c>
      <c r="W39" s="26" t="s">
        <v>69</v>
      </c>
      <c r="X39" s="54"/>
      <c r="Y39" s="42"/>
      <c r="Z39" s="42"/>
    </row>
    <row r="40" spans="1:30" ht="13.5" customHeight="1" x14ac:dyDescent="0.25">
      <c r="A40" s="373" t="s">
        <v>92</v>
      </c>
      <c r="B40" s="368"/>
      <c r="C40" s="386"/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8"/>
      <c r="U40" s="371"/>
      <c r="V40" s="55" t="s">
        <v>10</v>
      </c>
      <c r="W40" s="26" t="s">
        <v>71</v>
      </c>
      <c r="X40" s="54"/>
      <c r="Y40" s="42"/>
      <c r="Z40" s="42"/>
    </row>
    <row r="41" spans="1:30" ht="13.5" customHeight="1" x14ac:dyDescent="0.25">
      <c r="A41" s="374"/>
      <c r="B41" s="369"/>
      <c r="C41" s="386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7"/>
      <c r="S41" s="387"/>
      <c r="T41" s="388"/>
      <c r="U41" s="371"/>
      <c r="V41" s="53">
        <f>X36*2+X37*7+X38</f>
        <v>0</v>
      </c>
      <c r="W41" s="56" t="s">
        <v>72</v>
      </c>
      <c r="X41" s="57"/>
      <c r="Y41" s="41"/>
      <c r="Z41" s="41"/>
    </row>
    <row r="42" spans="1:30" ht="13.5" customHeight="1" x14ac:dyDescent="0.25">
      <c r="A42" s="18" t="s">
        <v>73</v>
      </c>
      <c r="B42" s="19"/>
      <c r="C42" s="386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8"/>
      <c r="U42" s="371"/>
      <c r="V42" s="55" t="s">
        <v>11</v>
      </c>
      <c r="W42" s="24"/>
      <c r="X42" s="54"/>
      <c r="Y42" s="80" t="s">
        <v>32</v>
      </c>
      <c r="Z42" s="80" t="s">
        <v>33</v>
      </c>
    </row>
    <row r="43" spans="1:30" ht="13.5" customHeight="1" thickBot="1" x14ac:dyDescent="0.3">
      <c r="A43" s="29"/>
      <c r="B43" s="30"/>
      <c r="C43" s="389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1"/>
      <c r="U43" s="372"/>
      <c r="V43" s="62">
        <f>V37*4+V39*9+V41*4</f>
        <v>40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mergeCells count="18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C28:T35"/>
    <mergeCell ref="C36:T4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opLeftCell="A13" zoomScaleNormal="100" workbookViewId="0">
      <selection activeCell="X31" sqref="X31"/>
    </sheetView>
  </sheetViews>
  <sheetFormatPr defaultColWidth="9" defaultRowHeight="13.5" customHeight="1" x14ac:dyDescent="0.25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 x14ac:dyDescent="0.3">
      <c r="A1" s="392" t="s">
        <v>471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Z1" s="3"/>
    </row>
    <row r="2" spans="1:30" s="2" customFormat="1" ht="13.5" customHeight="1" thickBot="1" x14ac:dyDescent="0.3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 x14ac:dyDescent="0.25">
      <c r="A3" s="43" t="s">
        <v>54</v>
      </c>
      <c r="B3" s="44" t="s">
        <v>0</v>
      </c>
      <c r="C3" s="45" t="s">
        <v>1</v>
      </c>
      <c r="D3" s="46" t="s">
        <v>55</v>
      </c>
      <c r="E3" s="47" t="s">
        <v>56</v>
      </c>
      <c r="F3" s="45" t="s">
        <v>2</v>
      </c>
      <c r="G3" s="45" t="s">
        <v>55</v>
      </c>
      <c r="H3" s="45" t="s">
        <v>56</v>
      </c>
      <c r="I3" s="45" t="s">
        <v>3</v>
      </c>
      <c r="J3" s="45" t="s">
        <v>55</v>
      </c>
      <c r="K3" s="45" t="s">
        <v>56</v>
      </c>
      <c r="L3" s="45" t="s">
        <v>3</v>
      </c>
      <c r="M3" s="45" t="s">
        <v>55</v>
      </c>
      <c r="N3" s="45" t="s">
        <v>56</v>
      </c>
      <c r="O3" s="45" t="s">
        <v>3</v>
      </c>
      <c r="P3" s="45" t="s">
        <v>55</v>
      </c>
      <c r="Q3" s="45" t="s">
        <v>56</v>
      </c>
      <c r="R3" s="46" t="s">
        <v>4</v>
      </c>
      <c r="S3" s="45" t="s">
        <v>55</v>
      </c>
      <c r="T3" s="45" t="s">
        <v>56</v>
      </c>
      <c r="U3" s="45" t="s">
        <v>57</v>
      </c>
      <c r="V3" s="48" t="s">
        <v>5</v>
      </c>
      <c r="W3" s="45" t="s">
        <v>58</v>
      </c>
      <c r="X3" s="49" t="s">
        <v>59</v>
      </c>
      <c r="Y3" s="3"/>
    </row>
    <row r="4" spans="1:30" ht="13.5" customHeight="1" x14ac:dyDescent="0.25">
      <c r="A4" s="22">
        <v>10</v>
      </c>
      <c r="B4" s="367"/>
      <c r="C4" s="65" t="s">
        <v>25</v>
      </c>
      <c r="D4" s="66" t="s">
        <v>61</v>
      </c>
      <c r="E4" s="67"/>
      <c r="F4" s="65" t="s">
        <v>233</v>
      </c>
      <c r="G4" s="65" t="s">
        <v>234</v>
      </c>
      <c r="H4" s="65"/>
      <c r="I4" s="68" t="s">
        <v>99</v>
      </c>
      <c r="J4" s="68" t="s">
        <v>62</v>
      </c>
      <c r="K4" s="68"/>
      <c r="L4" s="65" t="s">
        <v>235</v>
      </c>
      <c r="M4" s="65" t="s">
        <v>236</v>
      </c>
      <c r="N4" s="65"/>
      <c r="O4" s="68" t="s">
        <v>226</v>
      </c>
      <c r="P4" s="68" t="s">
        <v>64</v>
      </c>
      <c r="Q4" s="68"/>
      <c r="R4" s="68" t="s">
        <v>237</v>
      </c>
      <c r="S4" s="68" t="s">
        <v>62</v>
      </c>
      <c r="T4" s="68"/>
      <c r="U4" s="370" t="s">
        <v>65</v>
      </c>
      <c r="V4" s="50" t="s">
        <v>6</v>
      </c>
      <c r="W4" s="51" t="s">
        <v>66</v>
      </c>
      <c r="X4" s="52">
        <v>5.6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 x14ac:dyDescent="0.25">
      <c r="A5" s="23" t="s">
        <v>7</v>
      </c>
      <c r="B5" s="368"/>
      <c r="C5" s="10" t="s">
        <v>409</v>
      </c>
      <c r="D5" s="11"/>
      <c r="E5" s="61">
        <v>110</v>
      </c>
      <c r="F5" s="10" t="s">
        <v>256</v>
      </c>
      <c r="G5" s="90"/>
      <c r="H5" s="13">
        <v>60</v>
      </c>
      <c r="I5" s="10" t="s">
        <v>43</v>
      </c>
      <c r="J5" s="13" t="s">
        <v>42</v>
      </c>
      <c r="K5" s="13">
        <v>50</v>
      </c>
      <c r="L5" s="10" t="s">
        <v>254</v>
      </c>
      <c r="M5" s="13"/>
      <c r="N5" s="13">
        <v>40</v>
      </c>
      <c r="O5" s="10" t="str">
        <f>O4</f>
        <v>淺色蔬菜</v>
      </c>
      <c r="P5" s="10"/>
      <c r="Q5" s="10">
        <v>100</v>
      </c>
      <c r="R5" s="82" t="s">
        <v>253</v>
      </c>
      <c r="S5" s="90"/>
      <c r="T5" s="13">
        <v>30</v>
      </c>
      <c r="U5" s="371"/>
      <c r="V5" s="53">
        <f>X4*15+X6*5+10</f>
        <v>103</v>
      </c>
      <c r="W5" s="26" t="s">
        <v>67</v>
      </c>
      <c r="X5" s="54">
        <v>2.8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 x14ac:dyDescent="0.25">
      <c r="A6" s="23">
        <v>5</v>
      </c>
      <c r="B6" s="368"/>
      <c r="C6" s="10"/>
      <c r="D6" s="90"/>
      <c r="E6" s="13"/>
      <c r="F6" s="10"/>
      <c r="G6" s="13"/>
      <c r="H6" s="13"/>
      <c r="I6" s="10" t="s">
        <v>26</v>
      </c>
      <c r="J6" s="17"/>
      <c r="K6" s="13">
        <v>5</v>
      </c>
      <c r="L6" s="10" t="s">
        <v>252</v>
      </c>
      <c r="M6" s="136"/>
      <c r="N6" s="13">
        <v>5</v>
      </c>
      <c r="O6" s="10"/>
      <c r="P6" s="10"/>
      <c r="Q6" s="10"/>
      <c r="R6" s="10" t="s">
        <v>46</v>
      </c>
      <c r="S6" s="90"/>
      <c r="T6" s="13">
        <v>10</v>
      </c>
      <c r="U6" s="371"/>
      <c r="V6" s="55" t="s">
        <v>8</v>
      </c>
      <c r="W6" s="26" t="s">
        <v>68</v>
      </c>
      <c r="X6" s="54">
        <v>1.8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 x14ac:dyDescent="0.25">
      <c r="A7" s="23" t="s">
        <v>9</v>
      </c>
      <c r="B7" s="368"/>
      <c r="C7" s="10"/>
      <c r="D7" s="20"/>
      <c r="E7" s="13"/>
      <c r="F7" s="10"/>
      <c r="G7" s="10"/>
      <c r="H7" s="13"/>
      <c r="I7" s="10" t="s">
        <v>37</v>
      </c>
      <c r="J7" s="13"/>
      <c r="K7" s="13">
        <v>5</v>
      </c>
      <c r="L7" s="10" t="s">
        <v>255</v>
      </c>
      <c r="M7" s="90"/>
      <c r="N7" s="13">
        <v>5</v>
      </c>
      <c r="O7" s="10"/>
      <c r="P7" s="17"/>
      <c r="Q7" s="10"/>
      <c r="R7" s="10"/>
      <c r="S7" s="13"/>
      <c r="T7" s="13"/>
      <c r="U7" s="371"/>
      <c r="V7" s="53">
        <f>X5*5+X7*5</f>
        <v>28</v>
      </c>
      <c r="W7" s="26" t="s">
        <v>69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 x14ac:dyDescent="0.25">
      <c r="A8" s="373" t="s">
        <v>70</v>
      </c>
      <c r="B8" s="368"/>
      <c r="C8" s="10"/>
      <c r="D8" s="20"/>
      <c r="E8" s="13"/>
      <c r="F8" s="10"/>
      <c r="G8" s="13"/>
      <c r="H8" s="13"/>
      <c r="I8" s="10" t="s">
        <v>31</v>
      </c>
      <c r="J8" s="90"/>
      <c r="K8" s="13">
        <v>10</v>
      </c>
      <c r="L8" s="10"/>
      <c r="M8" s="136"/>
      <c r="N8" s="13"/>
      <c r="O8" s="10"/>
      <c r="P8" s="17"/>
      <c r="Q8" s="10"/>
      <c r="R8" s="10"/>
      <c r="S8" s="13"/>
      <c r="T8" s="13"/>
      <c r="U8" s="371"/>
      <c r="V8" s="55" t="s">
        <v>10</v>
      </c>
      <c r="W8" s="26" t="s">
        <v>71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 x14ac:dyDescent="0.25">
      <c r="A9" s="373"/>
      <c r="B9" s="369"/>
      <c r="C9" s="10"/>
      <c r="D9" s="20"/>
      <c r="E9" s="13"/>
      <c r="F9" s="10"/>
      <c r="G9" s="17"/>
      <c r="H9" s="13"/>
      <c r="I9" s="10"/>
      <c r="J9" s="120"/>
      <c r="K9" s="13"/>
      <c r="L9" s="24"/>
      <c r="M9" s="25"/>
      <c r="N9" s="26"/>
      <c r="O9" s="10"/>
      <c r="P9" s="17"/>
      <c r="Q9" s="10"/>
      <c r="R9" s="10"/>
      <c r="S9" s="90"/>
      <c r="T9" s="13"/>
      <c r="U9" s="371"/>
      <c r="V9" s="53">
        <f>X4*2+X5*7+X6</f>
        <v>32.599999999999994</v>
      </c>
      <c r="W9" s="56" t="s">
        <v>72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 x14ac:dyDescent="0.25">
      <c r="A10" s="18" t="s">
        <v>73</v>
      </c>
      <c r="B10" s="19"/>
      <c r="C10" s="17"/>
      <c r="D10" s="20"/>
      <c r="E10" s="12"/>
      <c r="F10" s="10"/>
      <c r="G10" s="17"/>
      <c r="H10" s="13"/>
      <c r="I10" s="10"/>
      <c r="J10" s="120"/>
      <c r="K10" s="13"/>
      <c r="L10" s="10"/>
      <c r="M10" s="120"/>
      <c r="N10" s="10"/>
      <c r="O10" s="10"/>
      <c r="P10" s="17"/>
      <c r="Q10" s="10"/>
      <c r="R10" s="10"/>
      <c r="S10" s="17"/>
      <c r="T10" s="13"/>
      <c r="U10" s="37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x14ac:dyDescent="0.25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376"/>
      <c r="V11" s="137">
        <f>V5*4+V7*9+V9*4</f>
        <v>794.4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 x14ac:dyDescent="0.25">
      <c r="A12" s="23">
        <v>10</v>
      </c>
      <c r="B12" s="369"/>
      <c r="C12" s="65" t="s">
        <v>143</v>
      </c>
      <c r="D12" s="66" t="s">
        <v>61</v>
      </c>
      <c r="E12" s="67"/>
      <c r="F12" s="65" t="s">
        <v>147</v>
      </c>
      <c r="G12" s="65" t="s">
        <v>148</v>
      </c>
      <c r="H12" s="65"/>
      <c r="I12" s="68" t="s">
        <v>446</v>
      </c>
      <c r="J12" s="68" t="s">
        <v>448</v>
      </c>
      <c r="K12" s="68"/>
      <c r="L12" s="68" t="s">
        <v>239</v>
      </c>
      <c r="M12" s="68" t="s">
        <v>146</v>
      </c>
      <c r="N12" s="68"/>
      <c r="O12" s="68" t="s">
        <v>52</v>
      </c>
      <c r="P12" s="68" t="s">
        <v>64</v>
      </c>
      <c r="Q12" s="68"/>
      <c r="R12" s="68" t="s">
        <v>450</v>
      </c>
      <c r="S12" s="68" t="s">
        <v>154</v>
      </c>
      <c r="T12" s="68"/>
      <c r="U12" s="370" t="s">
        <v>65</v>
      </c>
      <c r="V12" s="55" t="s">
        <v>6</v>
      </c>
      <c r="W12" s="51" t="s">
        <v>66</v>
      </c>
      <c r="X12" s="52">
        <v>5.8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 x14ac:dyDescent="0.25">
      <c r="A13" s="23" t="s">
        <v>7</v>
      </c>
      <c r="B13" s="375"/>
      <c r="C13" s="10" t="s">
        <v>38</v>
      </c>
      <c r="D13" s="13"/>
      <c r="E13" s="13">
        <v>70</v>
      </c>
      <c r="F13" s="10" t="s">
        <v>31</v>
      </c>
      <c r="G13" s="91"/>
      <c r="H13" s="13">
        <v>50</v>
      </c>
      <c r="I13" s="10" t="s">
        <v>447</v>
      </c>
      <c r="J13" s="90" t="s">
        <v>449</v>
      </c>
      <c r="K13" s="13">
        <v>30</v>
      </c>
      <c r="L13" s="10" t="s">
        <v>257</v>
      </c>
      <c r="M13" s="13"/>
      <c r="N13" s="13">
        <v>30</v>
      </c>
      <c r="O13" s="10" t="str">
        <f>O12</f>
        <v>深色蔬菜</v>
      </c>
      <c r="P13" s="10"/>
      <c r="Q13" s="10">
        <v>100</v>
      </c>
      <c r="R13" s="10" t="s">
        <v>451</v>
      </c>
      <c r="S13" s="13"/>
      <c r="T13" s="13">
        <v>10</v>
      </c>
      <c r="U13" s="371"/>
      <c r="V13" s="53">
        <f>X12*15+X14*5+10+X17*12</f>
        <v>104.5</v>
      </c>
      <c r="W13" s="26" t="s">
        <v>67</v>
      </c>
      <c r="X13" s="54">
        <v>2.7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 x14ac:dyDescent="0.25">
      <c r="A14" s="23">
        <v>6</v>
      </c>
      <c r="B14" s="375"/>
      <c r="C14" s="10" t="s">
        <v>145</v>
      </c>
      <c r="D14" s="90"/>
      <c r="E14" s="13">
        <v>35</v>
      </c>
      <c r="F14" s="10" t="s">
        <v>152</v>
      </c>
      <c r="G14" s="91"/>
      <c r="H14" s="13">
        <v>20</v>
      </c>
      <c r="I14" s="10"/>
      <c r="J14" s="90"/>
      <c r="K14" s="13"/>
      <c r="L14" s="10" t="s">
        <v>258</v>
      </c>
      <c r="M14" s="17"/>
      <c r="N14" s="13">
        <v>2</v>
      </c>
      <c r="O14" s="10"/>
      <c r="P14" s="10"/>
      <c r="Q14" s="10"/>
      <c r="R14" s="10" t="s">
        <v>452</v>
      </c>
      <c r="S14" s="90"/>
      <c r="T14" s="13">
        <v>5</v>
      </c>
      <c r="U14" s="371"/>
      <c r="V14" s="55" t="s">
        <v>8</v>
      </c>
      <c r="W14" s="26" t="s">
        <v>68</v>
      </c>
      <c r="X14" s="54">
        <v>1.5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 x14ac:dyDescent="0.25">
      <c r="A15" s="23" t="s">
        <v>74</v>
      </c>
      <c r="B15" s="375"/>
      <c r="C15" s="10"/>
      <c r="D15" s="11"/>
      <c r="E15" s="61"/>
      <c r="F15" s="10" t="s">
        <v>26</v>
      </c>
      <c r="G15" s="127"/>
      <c r="H15" s="13">
        <v>5</v>
      </c>
      <c r="I15" s="10"/>
      <c r="J15" s="136"/>
      <c r="K15" s="13"/>
      <c r="L15" s="10" t="s">
        <v>259</v>
      </c>
      <c r="M15" s="13"/>
      <c r="N15" s="13">
        <v>20</v>
      </c>
      <c r="O15" s="10"/>
      <c r="P15" s="17"/>
      <c r="Q15" s="10"/>
      <c r="R15" s="10"/>
      <c r="S15" s="13"/>
      <c r="T15" s="13"/>
      <c r="U15" s="371"/>
      <c r="V15" s="53">
        <f>X13*5+X15*5+X17*8</f>
        <v>26.5</v>
      </c>
      <c r="W15" s="26" t="s">
        <v>69</v>
      </c>
      <c r="X15" s="54">
        <v>2.6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 x14ac:dyDescent="0.25">
      <c r="A16" s="373" t="s">
        <v>75</v>
      </c>
      <c r="B16" s="375"/>
      <c r="C16" s="10"/>
      <c r="D16" s="11"/>
      <c r="E16" s="61"/>
      <c r="F16" s="10" t="s">
        <v>153</v>
      </c>
      <c r="G16" s="17"/>
      <c r="H16" s="13">
        <v>10</v>
      </c>
      <c r="I16" s="24"/>
      <c r="J16" s="25"/>
      <c r="K16" s="26"/>
      <c r="L16" s="24" t="s">
        <v>252</v>
      </c>
      <c r="M16" s="25"/>
      <c r="N16" s="26">
        <v>5</v>
      </c>
      <c r="O16" s="10"/>
      <c r="P16" s="17"/>
      <c r="Q16" s="10"/>
      <c r="R16" s="10"/>
      <c r="S16" s="13"/>
      <c r="T16" s="13"/>
      <c r="U16" s="371"/>
      <c r="V16" s="55" t="s">
        <v>10</v>
      </c>
      <c r="W16" s="26" t="s">
        <v>76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 x14ac:dyDescent="0.25">
      <c r="A17" s="373"/>
      <c r="B17" s="375"/>
      <c r="C17" s="10"/>
      <c r="D17" s="20"/>
      <c r="E17" s="61"/>
      <c r="F17" s="10"/>
      <c r="G17" s="17"/>
      <c r="H17" s="13"/>
      <c r="I17" s="24"/>
      <c r="J17" s="25"/>
      <c r="K17" s="26"/>
      <c r="L17" s="24" t="s">
        <v>260</v>
      </c>
      <c r="M17" s="25"/>
      <c r="N17" s="26">
        <v>10</v>
      </c>
      <c r="O17" s="10"/>
      <c r="P17" s="17"/>
      <c r="Q17" s="10"/>
      <c r="R17" s="10"/>
      <c r="S17" s="17"/>
      <c r="T17" s="13"/>
      <c r="U17" s="371"/>
      <c r="V17" s="53">
        <f>X12*2+X13*7+X14+X17*8</f>
        <v>32</v>
      </c>
      <c r="W17" s="56" t="s">
        <v>77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 x14ac:dyDescent="0.25">
      <c r="A18" s="18" t="s">
        <v>78</v>
      </c>
      <c r="B18" s="19"/>
      <c r="C18" s="10"/>
      <c r="D18" s="20"/>
      <c r="E18" s="61"/>
      <c r="F18" s="10"/>
      <c r="G18" s="17"/>
      <c r="H18" s="13"/>
      <c r="I18" s="10"/>
      <c r="J18" s="136"/>
      <c r="K18" s="13"/>
      <c r="L18" s="24" t="s">
        <v>261</v>
      </c>
      <c r="M18" s="25"/>
      <c r="N18" s="26">
        <v>10</v>
      </c>
      <c r="O18" s="10"/>
      <c r="P18" s="17"/>
      <c r="Q18" s="10"/>
      <c r="R18" s="10"/>
      <c r="S18" s="17"/>
      <c r="T18" s="13"/>
      <c r="U18" s="37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 x14ac:dyDescent="0.3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3"/>
      <c r="L19" s="72"/>
      <c r="M19" s="74"/>
      <c r="N19" s="72"/>
      <c r="O19" s="72"/>
      <c r="P19" s="69"/>
      <c r="Q19" s="72"/>
      <c r="R19" s="72"/>
      <c r="S19" s="69"/>
      <c r="T19" s="73"/>
      <c r="U19" s="376"/>
      <c r="V19" s="137">
        <f>V13*4+V15*9+V17*4</f>
        <v>784.5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 x14ac:dyDescent="0.25">
      <c r="A20" s="22">
        <v>10</v>
      </c>
      <c r="B20" s="375"/>
      <c r="C20" s="65" t="s">
        <v>240</v>
      </c>
      <c r="D20" s="66" t="s">
        <v>236</v>
      </c>
      <c r="E20" s="67"/>
      <c r="F20" s="68" t="s">
        <v>241</v>
      </c>
      <c r="G20" s="68" t="s">
        <v>156</v>
      </c>
      <c r="H20" s="68"/>
      <c r="I20" s="68" t="s">
        <v>242</v>
      </c>
      <c r="J20" s="92" t="s">
        <v>243</v>
      </c>
      <c r="K20" s="68"/>
      <c r="L20" s="68" t="s">
        <v>419</v>
      </c>
      <c r="M20" s="92" t="s">
        <v>236</v>
      </c>
      <c r="N20" s="68"/>
      <c r="O20" s="68" t="s">
        <v>149</v>
      </c>
      <c r="P20" s="68" t="s">
        <v>79</v>
      </c>
      <c r="Q20" s="68"/>
      <c r="R20" s="65" t="s">
        <v>244</v>
      </c>
      <c r="S20" s="65" t="s">
        <v>81</v>
      </c>
      <c r="T20" s="65"/>
      <c r="U20" s="370" t="s">
        <v>82</v>
      </c>
      <c r="V20" s="55" t="s">
        <v>6</v>
      </c>
      <c r="W20" s="51" t="s">
        <v>83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 x14ac:dyDescent="0.25">
      <c r="A21" s="23" t="s">
        <v>84</v>
      </c>
      <c r="B21" s="375"/>
      <c r="C21" s="10" t="s">
        <v>362</v>
      </c>
      <c r="D21" s="11"/>
      <c r="E21" s="12">
        <v>165</v>
      </c>
      <c r="F21" s="10" t="s">
        <v>31</v>
      </c>
      <c r="G21" s="13"/>
      <c r="H21" s="13">
        <v>50</v>
      </c>
      <c r="I21" s="10" t="s">
        <v>328</v>
      </c>
      <c r="J21" s="13" t="s">
        <v>329</v>
      </c>
      <c r="K21" s="13">
        <v>40</v>
      </c>
      <c r="L21" s="10" t="s">
        <v>355</v>
      </c>
      <c r="M21" s="90"/>
      <c r="N21" s="13">
        <v>20</v>
      </c>
      <c r="O21" s="10" t="str">
        <f>O20</f>
        <v>深色蔬菜</v>
      </c>
      <c r="P21" s="10"/>
      <c r="Q21" s="10">
        <v>100</v>
      </c>
      <c r="R21" s="82" t="s">
        <v>331</v>
      </c>
      <c r="S21" s="91" t="s">
        <v>332</v>
      </c>
      <c r="T21" s="13">
        <v>30</v>
      </c>
      <c r="U21" s="371"/>
      <c r="V21" s="53">
        <f>X20*15+X22*5+10</f>
        <v>108.5</v>
      </c>
      <c r="W21" s="26" t="s">
        <v>85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 x14ac:dyDescent="0.25">
      <c r="A22" s="23">
        <v>7</v>
      </c>
      <c r="B22" s="375"/>
      <c r="C22" s="10" t="s">
        <v>30</v>
      </c>
      <c r="D22" s="90"/>
      <c r="E22" s="13">
        <v>10</v>
      </c>
      <c r="F22" s="10"/>
      <c r="G22" s="13"/>
      <c r="H22" s="13"/>
      <c r="J22" s="13"/>
      <c r="L22" s="10" t="s">
        <v>356</v>
      </c>
      <c r="M22" s="91"/>
      <c r="N22" s="13">
        <v>20</v>
      </c>
      <c r="O22" s="10"/>
      <c r="P22" s="10"/>
      <c r="Q22" s="10"/>
      <c r="R22" s="10" t="s">
        <v>347</v>
      </c>
      <c r="S22" s="91"/>
      <c r="T22" s="13">
        <v>10</v>
      </c>
      <c r="U22" s="371"/>
      <c r="V22" s="55" t="s">
        <v>8</v>
      </c>
      <c r="W22" s="26" t="s">
        <v>86</v>
      </c>
      <c r="X22" s="54">
        <v>1.7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 x14ac:dyDescent="0.25">
      <c r="A23" s="23" t="s">
        <v>9</v>
      </c>
      <c r="B23" s="375"/>
      <c r="C23" s="10" t="s">
        <v>37</v>
      </c>
      <c r="D23" s="20"/>
      <c r="E23" s="13">
        <v>5</v>
      </c>
      <c r="F23" s="10"/>
      <c r="G23" s="13"/>
      <c r="H23" s="13"/>
      <c r="I23" s="10"/>
      <c r="J23" s="90"/>
      <c r="K23" s="13"/>
      <c r="L23" s="10" t="s">
        <v>357</v>
      </c>
      <c r="M23" s="90"/>
      <c r="N23" s="13">
        <v>5</v>
      </c>
      <c r="O23" s="10"/>
      <c r="P23" s="17"/>
      <c r="Q23" s="10"/>
      <c r="R23" s="10"/>
      <c r="S23" s="13"/>
      <c r="T23" s="13"/>
      <c r="U23" s="371"/>
      <c r="V23" s="53">
        <f>X21*5+X23*5</f>
        <v>25.5</v>
      </c>
      <c r="W23" s="26" t="s">
        <v>87</v>
      </c>
      <c r="X23" s="54">
        <v>2.6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 x14ac:dyDescent="0.25">
      <c r="A24" s="373" t="s">
        <v>88</v>
      </c>
      <c r="B24" s="375"/>
      <c r="C24" s="10" t="s">
        <v>26</v>
      </c>
      <c r="D24" s="20"/>
      <c r="E24" s="13">
        <v>5</v>
      </c>
      <c r="F24" s="10"/>
      <c r="G24" s="17"/>
      <c r="H24" s="13"/>
      <c r="I24" s="10"/>
      <c r="J24" s="90"/>
      <c r="K24" s="13"/>
      <c r="L24" s="10" t="s">
        <v>358</v>
      </c>
      <c r="M24" s="91" t="s">
        <v>359</v>
      </c>
      <c r="N24" s="13">
        <v>5</v>
      </c>
      <c r="O24" s="10"/>
      <c r="P24" s="17"/>
      <c r="Q24" s="10"/>
      <c r="R24" s="10"/>
      <c r="S24" s="90"/>
      <c r="T24" s="13"/>
      <c r="U24" s="371"/>
      <c r="V24" s="55" t="s">
        <v>10</v>
      </c>
      <c r="W24" s="26" t="s">
        <v>89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 x14ac:dyDescent="0.25">
      <c r="A25" s="373"/>
      <c r="B25" s="375"/>
      <c r="C25" s="10" t="s">
        <v>363</v>
      </c>
      <c r="D25" s="20"/>
      <c r="E25" s="13">
        <v>10</v>
      </c>
      <c r="F25" s="10"/>
      <c r="G25" s="17"/>
      <c r="H25" s="13"/>
      <c r="I25" s="10"/>
      <c r="J25" s="20"/>
      <c r="K25" s="61"/>
      <c r="L25" s="24"/>
      <c r="M25" s="25"/>
      <c r="N25" s="26"/>
      <c r="O25" s="10"/>
      <c r="P25" s="17"/>
      <c r="Q25" s="10"/>
      <c r="R25" s="10"/>
      <c r="S25" s="17"/>
      <c r="T25" s="13"/>
      <c r="U25" s="371"/>
      <c r="V25" s="53">
        <f>X20*2+X21*7+X22</f>
        <v>31.2</v>
      </c>
      <c r="W25" s="56" t="s">
        <v>77</v>
      </c>
      <c r="X25" s="57"/>
      <c r="Y25" s="2" t="s">
        <v>21</v>
      </c>
      <c r="AC25" s="2">
        <f>Z25*15</f>
        <v>0</v>
      </c>
    </row>
    <row r="26" spans="1:30" ht="13.5" customHeight="1" x14ac:dyDescent="0.25">
      <c r="A26" s="18" t="s">
        <v>78</v>
      </c>
      <c r="B26" s="19"/>
      <c r="C26" s="10" t="s">
        <v>31</v>
      </c>
      <c r="D26" s="20"/>
      <c r="E26" s="13">
        <v>10</v>
      </c>
      <c r="F26" s="10"/>
      <c r="G26" s="17"/>
      <c r="H26" s="13"/>
      <c r="I26" s="10"/>
      <c r="J26" s="120"/>
      <c r="K26" s="10"/>
      <c r="L26" s="10"/>
      <c r="M26" s="120"/>
      <c r="N26" s="10"/>
      <c r="O26" s="10"/>
      <c r="P26" s="17"/>
      <c r="Q26" s="10"/>
      <c r="R26" s="10"/>
      <c r="S26" s="17"/>
      <c r="T26" s="13"/>
      <c r="U26" s="37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 x14ac:dyDescent="0.3">
      <c r="A27" s="75"/>
      <c r="B27" s="76"/>
      <c r="C27" s="10"/>
      <c r="D27" s="20"/>
      <c r="E27" s="13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376"/>
      <c r="V27" s="137">
        <f>V21*4+V23*9+V25*4</f>
        <v>788.3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 x14ac:dyDescent="0.25">
      <c r="A28" s="22">
        <v>10</v>
      </c>
      <c r="B28" s="375"/>
      <c r="C28" s="65" t="s">
        <v>144</v>
      </c>
      <c r="D28" s="66" t="s">
        <v>80</v>
      </c>
      <c r="E28" s="67"/>
      <c r="F28" s="68" t="s">
        <v>245</v>
      </c>
      <c r="G28" s="68" t="s">
        <v>243</v>
      </c>
      <c r="H28" s="68"/>
      <c r="I28" s="68" t="s">
        <v>247</v>
      </c>
      <c r="J28" s="92" t="s">
        <v>81</v>
      </c>
      <c r="K28" s="68"/>
      <c r="L28" s="65" t="s">
        <v>248</v>
      </c>
      <c r="M28" s="65" t="s">
        <v>236</v>
      </c>
      <c r="N28" s="65"/>
      <c r="O28" s="68" t="s">
        <v>226</v>
      </c>
      <c r="P28" s="68" t="s">
        <v>79</v>
      </c>
      <c r="Q28" s="68"/>
      <c r="R28" s="68" t="s">
        <v>249</v>
      </c>
      <c r="S28" s="68" t="s">
        <v>62</v>
      </c>
      <c r="T28" s="68"/>
      <c r="U28" s="370" t="s">
        <v>82</v>
      </c>
      <c r="V28" s="55" t="s">
        <v>6</v>
      </c>
      <c r="W28" s="51" t="s">
        <v>83</v>
      </c>
      <c r="X28" s="52">
        <v>5.6</v>
      </c>
      <c r="Y28" s="79" t="s">
        <v>34</v>
      </c>
      <c r="Z28" s="79" t="s">
        <v>35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 x14ac:dyDescent="0.25">
      <c r="A29" s="23" t="s">
        <v>7</v>
      </c>
      <c r="B29" s="375"/>
      <c r="C29" s="10" t="s">
        <v>38</v>
      </c>
      <c r="D29" s="13"/>
      <c r="E29" s="13">
        <v>70</v>
      </c>
      <c r="F29" s="10" t="s">
        <v>246</v>
      </c>
      <c r="G29" s="13"/>
      <c r="H29" s="13">
        <v>65</v>
      </c>
      <c r="I29" s="10" t="s">
        <v>360</v>
      </c>
      <c r="J29" s="13" t="s">
        <v>361</v>
      </c>
      <c r="K29" s="13">
        <v>30</v>
      </c>
      <c r="L29" s="10" t="s">
        <v>334</v>
      </c>
      <c r="M29" s="90"/>
      <c r="N29" s="13">
        <v>10</v>
      </c>
      <c r="O29" s="10" t="str">
        <f>O28</f>
        <v>淺色蔬菜</v>
      </c>
      <c r="P29" s="10"/>
      <c r="Q29" s="10">
        <v>100</v>
      </c>
      <c r="R29" s="82" t="s">
        <v>250</v>
      </c>
      <c r="S29" s="91"/>
      <c r="T29" s="13">
        <v>20</v>
      </c>
      <c r="U29" s="371"/>
      <c r="V29" s="53">
        <f>X28*15+X30*5+10+X32*15</f>
        <v>103.5</v>
      </c>
      <c r="W29" s="26" t="s">
        <v>85</v>
      </c>
      <c r="X29" s="54">
        <v>2.5</v>
      </c>
      <c r="Y29" s="79">
        <f>V31*9/V35*100</f>
        <v>29.964747356051706</v>
      </c>
      <c r="Z29" s="79">
        <f>V33*4/V35*100</f>
        <v>15.981198589894241</v>
      </c>
      <c r="AA29" s="3">
        <f>Z29*2</f>
        <v>31.962397179788482</v>
      </c>
      <c r="AB29" s="3"/>
      <c r="AC29" s="3">
        <f>Z29*15</f>
        <v>239.71797884841362</v>
      </c>
      <c r="AD29" s="3">
        <f>AA29*4+AC29*4</f>
        <v>1086.7215041128084</v>
      </c>
    </row>
    <row r="30" spans="1:30" ht="13.5" customHeight="1" x14ac:dyDescent="0.25">
      <c r="A30" s="23">
        <v>8</v>
      </c>
      <c r="B30" s="375"/>
      <c r="C30" s="10" t="s">
        <v>95</v>
      </c>
      <c r="D30" s="13"/>
      <c r="E30" s="13">
        <v>35</v>
      </c>
      <c r="F30" s="10"/>
      <c r="G30" s="13"/>
      <c r="H30" s="13"/>
      <c r="I30" s="10" t="s">
        <v>31</v>
      </c>
      <c r="J30" s="136"/>
      <c r="K30" s="13">
        <v>15</v>
      </c>
      <c r="L30" s="10" t="s">
        <v>335</v>
      </c>
      <c r="M30" s="13"/>
      <c r="N30" s="13">
        <v>30</v>
      </c>
      <c r="O30" s="10"/>
      <c r="P30" s="10"/>
      <c r="Q30" s="10"/>
      <c r="R30" s="10" t="s">
        <v>251</v>
      </c>
      <c r="S30" s="91"/>
      <c r="T30" s="13">
        <v>2</v>
      </c>
      <c r="U30" s="371"/>
      <c r="V30" s="55" t="s">
        <v>8</v>
      </c>
      <c r="W30" s="26" t="s">
        <v>86</v>
      </c>
      <c r="X30" s="54">
        <v>1.9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 x14ac:dyDescent="0.25">
      <c r="A31" s="23" t="s">
        <v>9</v>
      </c>
      <c r="B31" s="375"/>
      <c r="C31" s="10"/>
      <c r="D31" s="11"/>
      <c r="E31" s="61"/>
      <c r="F31" s="10"/>
      <c r="G31" s="13"/>
      <c r="H31" s="13"/>
      <c r="I31" s="10"/>
      <c r="J31" s="13"/>
      <c r="K31" s="13"/>
      <c r="L31" s="10" t="s">
        <v>252</v>
      </c>
      <c r="M31" s="13"/>
      <c r="N31" s="13">
        <v>5</v>
      </c>
      <c r="O31" s="10"/>
      <c r="P31" s="17"/>
      <c r="Q31" s="10"/>
      <c r="R31" s="10" t="s">
        <v>252</v>
      </c>
      <c r="S31" s="13"/>
      <c r="T31" s="13">
        <v>5</v>
      </c>
      <c r="U31" s="371"/>
      <c r="V31" s="53">
        <f>X29*5+X31*5</f>
        <v>25.5</v>
      </c>
      <c r="W31" s="26" t="s">
        <v>87</v>
      </c>
      <c r="X31" s="54">
        <v>2.6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 x14ac:dyDescent="0.25">
      <c r="A32" s="373" t="s">
        <v>91</v>
      </c>
      <c r="B32" s="375"/>
      <c r="C32" s="10"/>
      <c r="D32" s="11"/>
      <c r="E32" s="61"/>
      <c r="F32" s="10"/>
      <c r="G32" s="17"/>
      <c r="H32" s="13"/>
      <c r="I32" s="10"/>
      <c r="J32" s="120"/>
      <c r="K32" s="13"/>
      <c r="L32" s="10" t="s">
        <v>336</v>
      </c>
      <c r="M32" s="13"/>
      <c r="N32" s="13">
        <v>10</v>
      </c>
      <c r="O32" s="10"/>
      <c r="P32" s="17"/>
      <c r="Q32" s="10"/>
      <c r="R32" s="10"/>
      <c r="S32" s="13"/>
      <c r="T32" s="13"/>
      <c r="U32" s="371"/>
      <c r="V32" s="55" t="s">
        <v>10</v>
      </c>
      <c r="W32" s="26" t="s">
        <v>89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 x14ac:dyDescent="0.25">
      <c r="A33" s="374"/>
      <c r="B33" s="375"/>
      <c r="C33" s="10"/>
      <c r="D33" s="20"/>
      <c r="E33" s="61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90"/>
      <c r="T33" s="13"/>
      <c r="U33" s="371"/>
      <c r="V33" s="53">
        <f>X28*2+X29*7+X30</f>
        <v>30.599999999999998</v>
      </c>
      <c r="W33" s="56" t="s">
        <v>77</v>
      </c>
      <c r="X33" s="57"/>
      <c r="Y33" s="41"/>
      <c r="Z33" s="41"/>
      <c r="AC33" s="2">
        <f>Z33*15</f>
        <v>0</v>
      </c>
    </row>
    <row r="34" spans="1:30" ht="13.5" customHeight="1" x14ac:dyDescent="0.25">
      <c r="A34" s="18" t="s">
        <v>78</v>
      </c>
      <c r="B34" s="19"/>
      <c r="C34" s="10"/>
      <c r="D34" s="20"/>
      <c r="E34" s="61"/>
      <c r="F34" s="10"/>
      <c r="G34" s="17"/>
      <c r="H34" s="13"/>
      <c r="I34" s="10"/>
      <c r="J34" s="120"/>
      <c r="K34" s="13"/>
      <c r="L34" s="10"/>
      <c r="M34" s="120"/>
      <c r="N34" s="10"/>
      <c r="O34" s="10"/>
      <c r="P34" s="17"/>
      <c r="Q34" s="10"/>
      <c r="R34" s="10"/>
      <c r="S34" s="17"/>
      <c r="T34" s="13"/>
      <c r="U34" s="371"/>
      <c r="V34" s="55" t="s">
        <v>11</v>
      </c>
      <c r="W34" s="24"/>
      <c r="X34" s="54"/>
      <c r="Y34" s="80" t="s">
        <v>32</v>
      </c>
      <c r="Z34" s="80" t="s">
        <v>33</v>
      </c>
      <c r="AA34" s="2">
        <f>SUM(AA29:AA33)</f>
        <v>31.962397179788482</v>
      </c>
      <c r="AB34" s="2">
        <f>SUM(AB29:AB33)</f>
        <v>0</v>
      </c>
      <c r="AC34" s="2">
        <f>SUM(AC29:AC33)</f>
        <v>239.71797884841362</v>
      </c>
      <c r="AD34" s="2">
        <f>AA34*4+AB34*9+AC34*4</f>
        <v>1086.7215041128084</v>
      </c>
    </row>
    <row r="35" spans="1:30" ht="13.5" customHeight="1" x14ac:dyDescent="0.25">
      <c r="A35" s="27"/>
      <c r="B35" s="28"/>
      <c r="C35" s="69"/>
      <c r="D35" s="70"/>
      <c r="E35" s="71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376"/>
      <c r="V35" s="137">
        <f>V29*4+V31*9+V33*4</f>
        <v>765.9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0.88235294117647067</v>
      </c>
    </row>
    <row r="36" spans="1:30" ht="13.5" customHeight="1" x14ac:dyDescent="0.25">
      <c r="A36" s="22">
        <v>10</v>
      </c>
      <c r="B36" s="367"/>
      <c r="C36" s="393" t="s">
        <v>230</v>
      </c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5"/>
      <c r="V36" s="55" t="s">
        <v>6</v>
      </c>
      <c r="W36" s="51" t="s">
        <v>83</v>
      </c>
      <c r="X36" s="52"/>
      <c r="Y36" s="79" t="s">
        <v>34</v>
      </c>
      <c r="Z36" s="79" t="s">
        <v>35</v>
      </c>
    </row>
    <row r="37" spans="1:30" ht="13.5" customHeight="1" x14ac:dyDescent="0.25">
      <c r="A37" s="23" t="s">
        <v>7</v>
      </c>
      <c r="B37" s="368"/>
      <c r="C37" s="393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5"/>
      <c r="V37" s="53">
        <f>X36*15+X38*5+10</f>
        <v>10</v>
      </c>
      <c r="W37" s="26" t="s">
        <v>85</v>
      </c>
      <c r="X37" s="54"/>
      <c r="Y37" s="79">
        <f>V39*9/V43*100</f>
        <v>0</v>
      </c>
      <c r="Z37" s="79">
        <f>V41*4/V43*100</f>
        <v>0</v>
      </c>
    </row>
    <row r="38" spans="1:30" ht="13.5" customHeight="1" x14ac:dyDescent="0.25">
      <c r="A38" s="23">
        <v>9</v>
      </c>
      <c r="B38" s="368"/>
      <c r="C38" s="393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5"/>
      <c r="V38" s="55" t="s">
        <v>8</v>
      </c>
      <c r="W38" s="26" t="s">
        <v>86</v>
      </c>
      <c r="X38" s="54"/>
      <c r="Y38" s="42"/>
      <c r="Z38" s="42"/>
    </row>
    <row r="39" spans="1:30" ht="13.5" customHeight="1" x14ac:dyDescent="0.25">
      <c r="A39" s="23" t="s">
        <v>9</v>
      </c>
      <c r="B39" s="368"/>
      <c r="C39" s="393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5"/>
      <c r="V39" s="53">
        <f>X37*5+X39*5</f>
        <v>0</v>
      </c>
      <c r="W39" s="26" t="s">
        <v>87</v>
      </c>
      <c r="X39" s="54"/>
      <c r="Y39" s="42"/>
      <c r="Z39" s="42"/>
    </row>
    <row r="40" spans="1:30" ht="13.5" customHeight="1" x14ac:dyDescent="0.25">
      <c r="A40" s="373" t="s">
        <v>92</v>
      </c>
      <c r="B40" s="368"/>
      <c r="C40" s="393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4"/>
      <c r="Q40" s="394"/>
      <c r="R40" s="394"/>
      <c r="S40" s="394"/>
      <c r="T40" s="394"/>
      <c r="U40" s="395"/>
      <c r="V40" s="55" t="s">
        <v>10</v>
      </c>
      <c r="W40" s="26" t="s">
        <v>89</v>
      </c>
      <c r="X40" s="54"/>
      <c r="Y40" s="42"/>
      <c r="Z40" s="42"/>
    </row>
    <row r="41" spans="1:30" ht="13.5" customHeight="1" x14ac:dyDescent="0.25">
      <c r="A41" s="374"/>
      <c r="B41" s="369"/>
      <c r="C41" s="393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5"/>
      <c r="V41" s="53">
        <f>X36*2+X37*7+X38</f>
        <v>0</v>
      </c>
      <c r="W41" s="56" t="s">
        <v>77</v>
      </c>
      <c r="X41" s="57"/>
      <c r="Y41" s="41"/>
      <c r="Z41" s="41"/>
    </row>
    <row r="42" spans="1:30" ht="13.5" customHeight="1" x14ac:dyDescent="0.25">
      <c r="A42" s="18" t="s">
        <v>78</v>
      </c>
      <c r="B42" s="19"/>
      <c r="C42" s="393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5"/>
      <c r="V42" s="55" t="s">
        <v>11</v>
      </c>
      <c r="W42" s="24"/>
      <c r="X42" s="54"/>
      <c r="Y42" s="80" t="s">
        <v>32</v>
      </c>
      <c r="Z42" s="80" t="s">
        <v>33</v>
      </c>
    </row>
    <row r="43" spans="1:30" ht="13.5" customHeight="1" thickBot="1" x14ac:dyDescent="0.3">
      <c r="A43" s="29"/>
      <c r="B43" s="30"/>
      <c r="C43" s="396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8"/>
      <c r="V43" s="62">
        <f>V37*4+V39*9+V41*4</f>
        <v>40</v>
      </c>
      <c r="W43" s="63"/>
      <c r="X43" s="64"/>
      <c r="Y43" s="81">
        <f>B43+E43+H43+K43+N43+Q43</f>
        <v>0</v>
      </c>
      <c r="Z43" s="81">
        <f>C43+F43+I43+L43+O43+R43</f>
        <v>0</v>
      </c>
    </row>
    <row r="45" spans="1:30" ht="13.5" customHeight="1" x14ac:dyDescent="0.25">
      <c r="F45" s="2"/>
      <c r="G45" s="6"/>
      <c r="H45" s="3"/>
      <c r="I45" s="2"/>
      <c r="J45" s="6"/>
      <c r="K45" s="3"/>
    </row>
    <row r="46" spans="1:30" ht="13.5" customHeight="1" x14ac:dyDescent="0.25">
      <c r="F46" s="2"/>
      <c r="G46" s="6"/>
      <c r="H46" s="3"/>
      <c r="I46" s="2"/>
      <c r="J46" s="6"/>
      <c r="K46" s="3"/>
    </row>
    <row r="47" spans="1:30" ht="13.5" customHeight="1" x14ac:dyDescent="0.25">
      <c r="F47" s="2"/>
      <c r="G47" s="128"/>
      <c r="H47" s="128"/>
      <c r="I47" s="6"/>
      <c r="J47" s="6"/>
      <c r="K47" s="3"/>
    </row>
    <row r="48" spans="1:30" ht="13.5" customHeight="1" x14ac:dyDescent="0.25">
      <c r="F48" s="2"/>
      <c r="G48" s="128"/>
      <c r="H48" s="130"/>
      <c r="I48" s="6"/>
      <c r="J48" s="6"/>
      <c r="K48" s="3"/>
    </row>
    <row r="49" spans="6:11" ht="13.5" customHeight="1" x14ac:dyDescent="0.25">
      <c r="F49" s="2"/>
      <c r="G49" s="128"/>
      <c r="H49" s="129"/>
      <c r="I49" s="6"/>
      <c r="J49" s="6"/>
      <c r="K49" s="3"/>
    </row>
    <row r="50" spans="6:11" ht="13.5" customHeight="1" x14ac:dyDescent="0.25">
      <c r="F50" s="2"/>
      <c r="G50" s="128"/>
      <c r="H50" s="129"/>
      <c r="I50" s="6"/>
      <c r="J50" s="6"/>
      <c r="K50" s="3"/>
    </row>
    <row r="51" spans="6:11" ht="13.5" customHeight="1" x14ac:dyDescent="0.25">
      <c r="F51" s="2"/>
      <c r="G51" s="128"/>
      <c r="H51" s="131"/>
      <c r="I51" s="6"/>
      <c r="J51" s="6"/>
      <c r="K51" s="3"/>
    </row>
    <row r="52" spans="6:11" ht="13.5" customHeight="1" x14ac:dyDescent="0.25">
      <c r="F52" s="2"/>
      <c r="G52" s="6"/>
      <c r="H52" s="3"/>
      <c r="I52" s="2"/>
      <c r="J52" s="6"/>
      <c r="K52" s="3"/>
    </row>
  </sheetData>
  <mergeCells count="16">
    <mergeCell ref="B36:B41"/>
    <mergeCell ref="A40:A41"/>
    <mergeCell ref="B20:B25"/>
    <mergeCell ref="U20:U27"/>
    <mergeCell ref="A24:A25"/>
    <mergeCell ref="B28:B33"/>
    <mergeCell ref="U28:U35"/>
    <mergeCell ref="A32:A33"/>
    <mergeCell ref="C36:U4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3" zoomScaleNormal="100" workbookViewId="0">
      <selection activeCell="X39" sqref="X39"/>
    </sheetView>
  </sheetViews>
  <sheetFormatPr defaultColWidth="9" defaultRowHeight="13.5" customHeight="1" x14ac:dyDescent="0.25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 x14ac:dyDescent="0.3">
      <c r="A1" s="392" t="s">
        <v>472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Z1" s="3"/>
    </row>
    <row r="2" spans="1:30" s="2" customFormat="1" ht="13.5" customHeight="1" thickBot="1" x14ac:dyDescent="0.3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 x14ac:dyDescent="0.25">
      <c r="A3" s="43" t="s">
        <v>54</v>
      </c>
      <c r="B3" s="44" t="s">
        <v>0</v>
      </c>
      <c r="C3" s="45" t="s">
        <v>1</v>
      </c>
      <c r="D3" s="46" t="s">
        <v>55</v>
      </c>
      <c r="E3" s="47" t="s">
        <v>56</v>
      </c>
      <c r="F3" s="45" t="s">
        <v>2</v>
      </c>
      <c r="G3" s="45" t="s">
        <v>55</v>
      </c>
      <c r="H3" s="45" t="s">
        <v>56</v>
      </c>
      <c r="I3" s="45" t="s">
        <v>3</v>
      </c>
      <c r="J3" s="45" t="s">
        <v>55</v>
      </c>
      <c r="K3" s="45" t="s">
        <v>56</v>
      </c>
      <c r="L3" s="45" t="s">
        <v>3</v>
      </c>
      <c r="M3" s="45" t="s">
        <v>55</v>
      </c>
      <c r="N3" s="45" t="s">
        <v>56</v>
      </c>
      <c r="O3" s="45" t="s">
        <v>3</v>
      </c>
      <c r="P3" s="45" t="s">
        <v>55</v>
      </c>
      <c r="Q3" s="45" t="s">
        <v>56</v>
      </c>
      <c r="R3" s="46" t="s">
        <v>4</v>
      </c>
      <c r="S3" s="45" t="s">
        <v>55</v>
      </c>
      <c r="T3" s="45" t="s">
        <v>56</v>
      </c>
      <c r="U3" s="45" t="s">
        <v>57</v>
      </c>
      <c r="V3" s="48" t="s">
        <v>5</v>
      </c>
      <c r="W3" s="45" t="s">
        <v>58</v>
      </c>
      <c r="X3" s="49" t="s">
        <v>59</v>
      </c>
      <c r="Y3" s="3"/>
    </row>
    <row r="4" spans="1:30" ht="13.5" customHeight="1" x14ac:dyDescent="0.25">
      <c r="A4" s="22">
        <v>10</v>
      </c>
      <c r="B4" s="367"/>
      <c r="C4" s="65" t="s">
        <v>60</v>
      </c>
      <c r="D4" s="66" t="s">
        <v>61</v>
      </c>
      <c r="E4" s="67"/>
      <c r="F4" s="65" t="s">
        <v>262</v>
      </c>
      <c r="G4" s="65" t="s">
        <v>62</v>
      </c>
      <c r="H4" s="65"/>
      <c r="I4" s="68" t="s">
        <v>263</v>
      </c>
      <c r="J4" s="68" t="s">
        <v>264</v>
      </c>
      <c r="K4" s="68"/>
      <c r="L4" s="68" t="s">
        <v>157</v>
      </c>
      <c r="M4" s="68" t="s">
        <v>158</v>
      </c>
      <c r="N4" s="68"/>
      <c r="O4" s="65" t="s">
        <v>413</v>
      </c>
      <c r="P4" s="65" t="s">
        <v>64</v>
      </c>
      <c r="Q4" s="65"/>
      <c r="R4" s="68" t="s">
        <v>265</v>
      </c>
      <c r="S4" s="68" t="s">
        <v>62</v>
      </c>
      <c r="T4" s="68"/>
      <c r="U4" s="370" t="s">
        <v>65</v>
      </c>
      <c r="V4" s="50" t="s">
        <v>6</v>
      </c>
      <c r="W4" s="51" t="s">
        <v>66</v>
      </c>
      <c r="X4" s="52">
        <v>5.8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 x14ac:dyDescent="0.25">
      <c r="A5" s="23" t="s">
        <v>7</v>
      </c>
      <c r="B5" s="368"/>
      <c r="C5" s="10" t="s">
        <v>409</v>
      </c>
      <c r="D5" s="11"/>
      <c r="E5" s="61">
        <v>110</v>
      </c>
      <c r="F5" s="10" t="s">
        <v>31</v>
      </c>
      <c r="G5" s="26"/>
      <c r="H5" s="26">
        <v>50</v>
      </c>
      <c r="I5" s="10" t="s">
        <v>369</v>
      </c>
      <c r="J5" s="90"/>
      <c r="K5" s="13">
        <v>30</v>
      </c>
      <c r="L5" s="10" t="s">
        <v>157</v>
      </c>
      <c r="M5" s="13" t="s">
        <v>321</v>
      </c>
      <c r="N5" s="13">
        <v>30</v>
      </c>
      <c r="O5" s="10" t="str">
        <f>O4</f>
        <v>淺色蔬菜</v>
      </c>
      <c r="P5" s="10"/>
      <c r="Q5" s="10">
        <v>100</v>
      </c>
      <c r="R5" s="82" t="s">
        <v>43</v>
      </c>
      <c r="S5" s="91" t="s">
        <v>42</v>
      </c>
      <c r="T5" s="13">
        <v>30</v>
      </c>
      <c r="U5" s="371"/>
      <c r="V5" s="53">
        <f>X4*15+X6*5+10</f>
        <v>105</v>
      </c>
      <c r="W5" s="26" t="s">
        <v>67</v>
      </c>
      <c r="X5" s="54">
        <v>2.9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 x14ac:dyDescent="0.25">
      <c r="A6" s="23">
        <v>12</v>
      </c>
      <c r="B6" s="368"/>
      <c r="C6" s="10"/>
      <c r="D6" s="13"/>
      <c r="E6" s="13"/>
      <c r="F6" s="10" t="s">
        <v>26</v>
      </c>
      <c r="G6" s="13"/>
      <c r="H6" s="13">
        <v>10</v>
      </c>
      <c r="I6" s="10" t="s">
        <v>26</v>
      </c>
      <c r="J6" s="90"/>
      <c r="K6" s="13">
        <v>2</v>
      </c>
      <c r="L6" s="10"/>
      <c r="M6" s="13" t="s">
        <v>372</v>
      </c>
      <c r="N6" s="13"/>
      <c r="O6" s="10"/>
      <c r="P6" s="10"/>
      <c r="Q6" s="10"/>
      <c r="R6" s="10" t="s">
        <v>44</v>
      </c>
      <c r="S6" s="91"/>
      <c r="T6" s="13">
        <v>10</v>
      </c>
      <c r="U6" s="371"/>
      <c r="V6" s="55" t="s">
        <v>8</v>
      </c>
      <c r="W6" s="26" t="s">
        <v>68</v>
      </c>
      <c r="X6" s="54">
        <v>1.6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 x14ac:dyDescent="0.25">
      <c r="A7" s="23" t="s">
        <v>9</v>
      </c>
      <c r="B7" s="368"/>
      <c r="C7" s="17"/>
      <c r="D7" s="20"/>
      <c r="E7" s="12"/>
      <c r="F7" s="10" t="s">
        <v>365</v>
      </c>
      <c r="G7" s="120"/>
      <c r="H7" s="13">
        <v>5</v>
      </c>
      <c r="I7" s="10" t="s">
        <v>367</v>
      </c>
      <c r="J7" s="90"/>
      <c r="K7" s="13">
        <v>5</v>
      </c>
      <c r="L7" s="10"/>
      <c r="M7" s="90"/>
      <c r="N7" s="13"/>
      <c r="O7" s="10"/>
      <c r="P7" s="17"/>
      <c r="Q7" s="10"/>
      <c r="R7" s="10" t="s">
        <v>45</v>
      </c>
      <c r="S7" s="13"/>
      <c r="T7" s="13"/>
      <c r="U7" s="371"/>
      <c r="V7" s="53">
        <f>X5*5+X7*5</f>
        <v>27.5</v>
      </c>
      <c r="W7" s="26" t="s">
        <v>69</v>
      </c>
      <c r="X7" s="54">
        <v>2.6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 x14ac:dyDescent="0.25">
      <c r="A8" s="373" t="s">
        <v>70</v>
      </c>
      <c r="B8" s="368"/>
      <c r="C8" s="17"/>
      <c r="D8" s="20"/>
      <c r="E8" s="12"/>
      <c r="F8" s="10"/>
      <c r="G8" s="120"/>
      <c r="H8" s="13"/>
      <c r="I8" s="10" t="s">
        <v>31</v>
      </c>
      <c r="J8" s="90"/>
      <c r="K8" s="13">
        <v>10</v>
      </c>
      <c r="L8" s="10"/>
      <c r="M8" s="13"/>
      <c r="N8" s="13"/>
      <c r="O8" s="10"/>
      <c r="P8" s="17"/>
      <c r="Q8" s="10"/>
      <c r="R8" s="10"/>
      <c r="S8" s="90"/>
      <c r="T8" s="13"/>
      <c r="U8" s="371"/>
      <c r="V8" s="55" t="s">
        <v>10</v>
      </c>
      <c r="W8" s="26" t="s">
        <v>71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 x14ac:dyDescent="0.25">
      <c r="A9" s="374"/>
      <c r="B9" s="369"/>
      <c r="C9" s="17"/>
      <c r="D9" s="20"/>
      <c r="E9" s="12"/>
      <c r="F9" s="10"/>
      <c r="G9" s="17"/>
      <c r="H9" s="13"/>
      <c r="I9" s="24" t="s">
        <v>370</v>
      </c>
      <c r="J9" s="25"/>
      <c r="K9" s="26">
        <v>15</v>
      </c>
      <c r="L9" s="10"/>
      <c r="M9" s="120"/>
      <c r="N9" s="13"/>
      <c r="O9" s="10"/>
      <c r="P9" s="17"/>
      <c r="Q9" s="10"/>
      <c r="R9" s="10"/>
      <c r="S9" s="136"/>
      <c r="T9" s="13"/>
      <c r="U9" s="371"/>
      <c r="V9" s="53">
        <f>X4*2+X5*7+X6</f>
        <v>33.5</v>
      </c>
      <c r="W9" s="56" t="s">
        <v>72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 x14ac:dyDescent="0.25">
      <c r="A10" s="18" t="s">
        <v>73</v>
      </c>
      <c r="B10" s="19"/>
      <c r="C10" s="17"/>
      <c r="D10" s="20"/>
      <c r="E10" s="12"/>
      <c r="F10" s="10"/>
      <c r="G10" s="17"/>
      <c r="H10" s="13"/>
      <c r="I10" s="10"/>
      <c r="J10" s="120"/>
      <c r="K10" s="13"/>
      <c r="L10" s="10"/>
      <c r="M10" s="120"/>
      <c r="N10" s="13"/>
      <c r="O10" s="10"/>
      <c r="P10" s="17"/>
      <c r="Q10" s="10"/>
      <c r="R10" s="10"/>
      <c r="S10" s="17"/>
      <c r="T10" s="13"/>
      <c r="U10" s="37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x14ac:dyDescent="0.25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376"/>
      <c r="V11" s="58">
        <f>V5*4+V7*9+V9*4</f>
        <v>801.5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 x14ac:dyDescent="0.25">
      <c r="A12" s="23">
        <v>10</v>
      </c>
      <c r="B12" s="369"/>
      <c r="C12" s="65" t="s">
        <v>159</v>
      </c>
      <c r="D12" s="66" t="s">
        <v>61</v>
      </c>
      <c r="E12" s="67"/>
      <c r="F12" s="68" t="s">
        <v>266</v>
      </c>
      <c r="G12" s="68" t="s">
        <v>264</v>
      </c>
      <c r="H12" s="68"/>
      <c r="I12" s="68" t="s">
        <v>420</v>
      </c>
      <c r="J12" s="68" t="s">
        <v>156</v>
      </c>
      <c r="K12" s="68"/>
      <c r="L12" s="68" t="s">
        <v>267</v>
      </c>
      <c r="M12" s="68" t="s">
        <v>268</v>
      </c>
      <c r="N12" s="68"/>
      <c r="O12" s="65" t="s">
        <v>103</v>
      </c>
      <c r="P12" s="65" t="s">
        <v>64</v>
      </c>
      <c r="Q12" s="68"/>
      <c r="R12" s="65" t="s">
        <v>270</v>
      </c>
      <c r="S12" s="65" t="s">
        <v>62</v>
      </c>
      <c r="T12" s="65"/>
      <c r="U12" s="370" t="s">
        <v>65</v>
      </c>
      <c r="V12" s="50" t="s">
        <v>6</v>
      </c>
      <c r="W12" s="51" t="s">
        <v>66</v>
      </c>
      <c r="X12" s="52">
        <v>5.7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 x14ac:dyDescent="0.25">
      <c r="A13" s="23" t="s">
        <v>7</v>
      </c>
      <c r="B13" s="375"/>
      <c r="C13" s="10" t="s">
        <v>38</v>
      </c>
      <c r="D13" s="13"/>
      <c r="E13" s="13">
        <v>70</v>
      </c>
      <c r="F13" s="10" t="s">
        <v>31</v>
      </c>
      <c r="G13" s="13"/>
      <c r="H13" s="13">
        <v>40</v>
      </c>
      <c r="I13" s="10" t="s">
        <v>41</v>
      </c>
      <c r="J13" s="13"/>
      <c r="K13" s="13">
        <v>30</v>
      </c>
      <c r="L13" s="10" t="s">
        <v>269</v>
      </c>
      <c r="M13" s="90"/>
      <c r="N13" s="13">
        <v>40</v>
      </c>
      <c r="O13" s="10" t="str">
        <f>O12</f>
        <v>深色蔬菜</v>
      </c>
      <c r="P13" s="10"/>
      <c r="Q13" s="10">
        <v>100</v>
      </c>
      <c r="R13" s="82" t="s">
        <v>259</v>
      </c>
      <c r="S13" s="91"/>
      <c r="T13" s="13">
        <v>15</v>
      </c>
      <c r="U13" s="371"/>
      <c r="V13" s="53">
        <f>X12*15+X14*5+10</f>
        <v>103.5</v>
      </c>
      <c r="W13" s="26" t="s">
        <v>67</v>
      </c>
      <c r="X13" s="54">
        <v>2.5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 x14ac:dyDescent="0.25">
      <c r="A14" s="23">
        <v>13</v>
      </c>
      <c r="B14" s="375"/>
      <c r="C14" s="10" t="s">
        <v>364</v>
      </c>
      <c r="D14" s="13"/>
      <c r="E14" s="13">
        <v>40</v>
      </c>
      <c r="F14" s="10" t="s">
        <v>363</v>
      </c>
      <c r="G14" s="13"/>
      <c r="H14" s="13">
        <v>20</v>
      </c>
      <c r="I14" s="10" t="s">
        <v>26</v>
      </c>
      <c r="J14" s="13"/>
      <c r="K14" s="13">
        <v>10</v>
      </c>
      <c r="L14" s="10"/>
      <c r="M14" s="13"/>
      <c r="N14" s="13"/>
      <c r="O14" s="10"/>
      <c r="P14" s="10"/>
      <c r="Q14" s="10"/>
      <c r="R14" s="10" t="s">
        <v>341</v>
      </c>
      <c r="S14" s="20"/>
      <c r="T14" s="61">
        <v>10</v>
      </c>
      <c r="U14" s="371"/>
      <c r="V14" s="55" t="s">
        <v>8</v>
      </c>
      <c r="W14" s="26" t="s">
        <v>68</v>
      </c>
      <c r="X14" s="54">
        <v>1.6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 x14ac:dyDescent="0.25">
      <c r="A15" s="23" t="s">
        <v>74</v>
      </c>
      <c r="B15" s="375"/>
      <c r="C15" s="10"/>
      <c r="D15" s="94"/>
      <c r="E15" s="13"/>
      <c r="F15" s="10" t="s">
        <v>26</v>
      </c>
      <c r="G15" s="13"/>
      <c r="H15" s="13">
        <v>5</v>
      </c>
      <c r="I15" s="10" t="s">
        <v>31</v>
      </c>
      <c r="J15" s="90"/>
      <c r="K15" s="13">
        <v>10</v>
      </c>
      <c r="L15" s="10"/>
      <c r="M15" s="13"/>
      <c r="N15" s="13"/>
      <c r="O15" s="10"/>
      <c r="P15" s="17"/>
      <c r="Q15" s="10"/>
      <c r="R15" s="10"/>
      <c r="S15" s="91"/>
      <c r="T15" s="13"/>
      <c r="U15" s="371"/>
      <c r="V15" s="53">
        <f>X13*5+X15*5</f>
        <v>25</v>
      </c>
      <c r="W15" s="26" t="s">
        <v>69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 x14ac:dyDescent="0.25">
      <c r="A16" s="373" t="s">
        <v>75</v>
      </c>
      <c r="B16" s="375"/>
      <c r="C16" s="10"/>
      <c r="D16" s="94"/>
      <c r="E16" s="61"/>
      <c r="F16" s="10"/>
      <c r="G16" s="17"/>
      <c r="H16" s="13"/>
      <c r="I16" s="10" t="s">
        <v>363</v>
      </c>
      <c r="J16" s="13"/>
      <c r="K16" s="13">
        <v>8</v>
      </c>
      <c r="L16" s="10"/>
      <c r="M16" s="13"/>
      <c r="N16" s="13"/>
      <c r="O16" s="10"/>
      <c r="P16" s="17"/>
      <c r="Q16" s="10"/>
      <c r="R16" s="10"/>
      <c r="S16" s="13"/>
      <c r="T16" s="13"/>
      <c r="U16" s="371"/>
      <c r="V16" s="55" t="s">
        <v>10</v>
      </c>
      <c r="W16" s="26" t="s">
        <v>71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 x14ac:dyDescent="0.25">
      <c r="A17" s="373"/>
      <c r="B17" s="375"/>
      <c r="C17" s="17"/>
      <c r="D17" s="20"/>
      <c r="E17" s="12"/>
      <c r="F17" s="10"/>
      <c r="G17" s="17"/>
      <c r="H17" s="13"/>
      <c r="I17" s="10"/>
      <c r="J17" s="120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371"/>
      <c r="V17" s="53">
        <f>X12*2+X13*7+X14</f>
        <v>30.5</v>
      </c>
      <c r="W17" s="56" t="s">
        <v>72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 x14ac:dyDescent="0.25">
      <c r="A18" s="18" t="s">
        <v>73</v>
      </c>
      <c r="B18" s="19"/>
      <c r="C18" s="17"/>
      <c r="D18" s="20"/>
      <c r="E18" s="12"/>
      <c r="F18" s="10"/>
      <c r="G18" s="17"/>
      <c r="H18" s="13"/>
      <c r="I18" s="10"/>
      <c r="J18" s="120"/>
      <c r="K18" s="13"/>
      <c r="L18" s="10"/>
      <c r="M18" s="120"/>
      <c r="N18" s="10"/>
      <c r="O18" s="10"/>
      <c r="P18" s="17"/>
      <c r="Q18" s="10"/>
      <c r="R18" s="10"/>
      <c r="S18" s="17"/>
      <c r="T18" s="13"/>
      <c r="U18" s="37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 x14ac:dyDescent="0.3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376"/>
      <c r="V19" s="58">
        <f>V13*4+V15*9+V17*4</f>
        <v>761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 x14ac:dyDescent="0.25">
      <c r="A20" s="22">
        <v>10</v>
      </c>
      <c r="B20" s="375"/>
      <c r="C20" s="65" t="s">
        <v>271</v>
      </c>
      <c r="D20" s="66" t="s">
        <v>264</v>
      </c>
      <c r="E20" s="67"/>
      <c r="F20" s="68" t="s">
        <v>272</v>
      </c>
      <c r="G20" s="68" t="s">
        <v>160</v>
      </c>
      <c r="H20" s="68"/>
      <c r="I20" s="65" t="s">
        <v>453</v>
      </c>
      <c r="J20" s="65" t="s">
        <v>455</v>
      </c>
      <c r="K20" s="65"/>
      <c r="L20" s="68" t="s">
        <v>273</v>
      </c>
      <c r="M20" s="68" t="s">
        <v>100</v>
      </c>
      <c r="N20" s="68"/>
      <c r="O20" s="65" t="s">
        <v>411</v>
      </c>
      <c r="P20" s="65" t="s">
        <v>64</v>
      </c>
      <c r="Q20" s="65"/>
      <c r="R20" s="68" t="s">
        <v>274</v>
      </c>
      <c r="S20" s="68" t="s">
        <v>62</v>
      </c>
      <c r="T20" s="68"/>
      <c r="U20" s="370" t="s">
        <v>65</v>
      </c>
      <c r="V20" s="50" t="s">
        <v>6</v>
      </c>
      <c r="W20" s="51" t="s">
        <v>66</v>
      </c>
      <c r="X20" s="52">
        <v>6.5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 x14ac:dyDescent="0.25">
      <c r="A21" s="23" t="s">
        <v>94</v>
      </c>
      <c r="B21" s="375"/>
      <c r="C21" s="10" t="s">
        <v>362</v>
      </c>
      <c r="D21" s="11"/>
      <c r="E21" s="12">
        <v>165</v>
      </c>
      <c r="F21" s="10" t="s">
        <v>376</v>
      </c>
      <c r="G21" s="13"/>
      <c r="H21" s="13">
        <v>50</v>
      </c>
      <c r="I21" s="10" t="s">
        <v>453</v>
      </c>
      <c r="J21" s="13" t="s">
        <v>454</v>
      </c>
      <c r="K21" s="13">
        <v>20</v>
      </c>
      <c r="L21" s="10" t="s">
        <v>379</v>
      </c>
      <c r="M21" s="90"/>
      <c r="N21" s="13">
        <v>30</v>
      </c>
      <c r="O21" s="10" t="str">
        <f>O20</f>
        <v>深色蔬菜</v>
      </c>
      <c r="P21" s="10"/>
      <c r="Q21" s="10">
        <v>100</v>
      </c>
      <c r="R21" s="10" t="s">
        <v>260</v>
      </c>
      <c r="S21" s="91"/>
      <c r="T21" s="13">
        <v>5</v>
      </c>
      <c r="U21" s="371"/>
      <c r="V21" s="53">
        <f>X20*15+X22*5+10</f>
        <v>117</v>
      </c>
      <c r="W21" s="26" t="s">
        <v>67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 x14ac:dyDescent="0.25">
      <c r="A22" s="23">
        <v>14</v>
      </c>
      <c r="B22" s="375"/>
      <c r="C22" s="10" t="s">
        <v>31</v>
      </c>
      <c r="D22" s="13"/>
      <c r="E22" s="13">
        <v>15</v>
      </c>
      <c r="F22" s="10"/>
      <c r="G22" s="120"/>
      <c r="H22" s="13"/>
      <c r="I22" s="10"/>
      <c r="J22" s="13"/>
      <c r="K22" s="13"/>
      <c r="L22" s="10" t="s">
        <v>380</v>
      </c>
      <c r="M22" s="13"/>
      <c r="N22" s="13">
        <v>10</v>
      </c>
      <c r="O22" s="10"/>
      <c r="P22" s="10"/>
      <c r="Q22" s="10"/>
      <c r="R22" s="10" t="s">
        <v>343</v>
      </c>
      <c r="S22" s="91"/>
      <c r="T22" s="13">
        <v>20</v>
      </c>
      <c r="U22" s="371"/>
      <c r="V22" s="55" t="s">
        <v>8</v>
      </c>
      <c r="W22" s="26" t="s">
        <v>68</v>
      </c>
      <c r="X22" s="54">
        <v>1.9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 x14ac:dyDescent="0.25">
      <c r="A23" s="23" t="s">
        <v>9</v>
      </c>
      <c r="B23" s="375"/>
      <c r="C23" s="10" t="s">
        <v>366</v>
      </c>
      <c r="D23" s="20"/>
      <c r="E23" s="13">
        <v>10</v>
      </c>
      <c r="F23" s="10"/>
      <c r="G23" s="120"/>
      <c r="H23" s="13"/>
      <c r="I23" s="10"/>
      <c r="J23" s="13"/>
      <c r="K23" s="13"/>
      <c r="L23" s="10" t="s">
        <v>383</v>
      </c>
      <c r="M23" s="94"/>
      <c r="N23" s="13">
        <v>5</v>
      </c>
      <c r="O23" s="10"/>
      <c r="P23" s="17"/>
      <c r="Q23" s="10"/>
      <c r="R23" s="10"/>
      <c r="S23" s="13"/>
      <c r="T23" s="13"/>
      <c r="U23" s="371"/>
      <c r="V23" s="53">
        <f>X21*5+X23*5</f>
        <v>25</v>
      </c>
      <c r="W23" s="26" t="s">
        <v>69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 x14ac:dyDescent="0.25">
      <c r="A24" s="373" t="s">
        <v>96</v>
      </c>
      <c r="B24" s="375"/>
      <c r="C24" s="10" t="s">
        <v>26</v>
      </c>
      <c r="D24" s="20"/>
      <c r="E24" s="13">
        <v>2</v>
      </c>
      <c r="F24" s="10"/>
      <c r="G24" s="17"/>
      <c r="H24" s="13"/>
      <c r="I24" s="10"/>
      <c r="J24" s="13"/>
      <c r="K24" s="13"/>
      <c r="L24" s="24" t="s">
        <v>381</v>
      </c>
      <c r="M24" s="10" t="s">
        <v>90</v>
      </c>
      <c r="N24" s="26">
        <v>10</v>
      </c>
      <c r="O24" s="10"/>
      <c r="P24" s="17"/>
      <c r="Q24" s="10"/>
      <c r="R24" s="10"/>
      <c r="S24" s="17"/>
      <c r="T24" s="13"/>
      <c r="U24" s="371"/>
      <c r="V24" s="55" t="s">
        <v>10</v>
      </c>
      <c r="W24" s="26" t="s">
        <v>71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 x14ac:dyDescent="0.25">
      <c r="A25" s="373"/>
      <c r="B25" s="375"/>
      <c r="C25" s="10" t="s">
        <v>368</v>
      </c>
      <c r="D25" s="20"/>
      <c r="E25" s="13">
        <v>10</v>
      </c>
      <c r="F25" s="10"/>
      <c r="G25" s="17"/>
      <c r="H25" s="13"/>
      <c r="I25" s="10"/>
      <c r="J25" s="120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371"/>
      <c r="V25" s="53">
        <f>X20*2+X21*7+X22</f>
        <v>32.4</v>
      </c>
      <c r="W25" s="56" t="s">
        <v>72</v>
      </c>
      <c r="X25" s="57"/>
      <c r="Y25" s="2" t="s">
        <v>21</v>
      </c>
      <c r="AC25" s="2">
        <f>Z25*15</f>
        <v>0</v>
      </c>
    </row>
    <row r="26" spans="1:30" ht="13.5" customHeight="1" x14ac:dyDescent="0.25">
      <c r="A26" s="18" t="s">
        <v>73</v>
      </c>
      <c r="B26" s="19"/>
      <c r="C26" s="10" t="s">
        <v>410</v>
      </c>
      <c r="D26" s="20"/>
      <c r="E26" s="61">
        <v>2</v>
      </c>
      <c r="F26" s="10"/>
      <c r="G26" s="17"/>
      <c r="H26" s="13"/>
      <c r="I26" s="10"/>
      <c r="J26" s="120"/>
      <c r="K26" s="10"/>
      <c r="L26" s="10"/>
      <c r="M26" s="120"/>
      <c r="N26" s="10"/>
      <c r="O26" s="10"/>
      <c r="P26" s="17"/>
      <c r="Q26" s="10"/>
      <c r="R26" s="10"/>
      <c r="S26" s="17"/>
      <c r="T26" s="13"/>
      <c r="U26" s="37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 x14ac:dyDescent="0.3">
      <c r="A27" s="75"/>
      <c r="B27" s="76"/>
      <c r="C27" s="17"/>
      <c r="D27" s="20"/>
      <c r="E27" s="12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376"/>
      <c r="V27" s="58">
        <f>V21*4+V23*9+V25*4</f>
        <v>822.6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 x14ac:dyDescent="0.25">
      <c r="A28" s="22">
        <v>10</v>
      </c>
      <c r="B28" s="375"/>
      <c r="C28" s="65" t="s">
        <v>275</v>
      </c>
      <c r="D28" s="65" t="s">
        <v>61</v>
      </c>
      <c r="E28" s="65"/>
      <c r="F28" s="68" t="s">
        <v>276</v>
      </c>
      <c r="G28" s="68" t="s">
        <v>234</v>
      </c>
      <c r="H28" s="68"/>
      <c r="I28" s="68" t="s">
        <v>278</v>
      </c>
      <c r="J28" s="68" t="s">
        <v>236</v>
      </c>
      <c r="K28" s="68"/>
      <c r="L28" s="68" t="s">
        <v>279</v>
      </c>
      <c r="M28" s="68" t="s">
        <v>280</v>
      </c>
      <c r="N28" s="68"/>
      <c r="O28" s="65" t="s">
        <v>226</v>
      </c>
      <c r="P28" s="65" t="s">
        <v>64</v>
      </c>
      <c r="Q28" s="65"/>
      <c r="R28" s="65" t="s">
        <v>281</v>
      </c>
      <c r="S28" s="65" t="s">
        <v>62</v>
      </c>
      <c r="T28" s="65" t="s">
        <v>282</v>
      </c>
      <c r="U28" s="370" t="s">
        <v>65</v>
      </c>
      <c r="V28" s="50" t="s">
        <v>6</v>
      </c>
      <c r="W28" s="51" t="s">
        <v>66</v>
      </c>
      <c r="X28" s="52">
        <v>6</v>
      </c>
      <c r="Y28" s="79" t="s">
        <v>34</v>
      </c>
      <c r="Z28" s="79" t="s">
        <v>35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 x14ac:dyDescent="0.25">
      <c r="A29" s="23" t="s">
        <v>7</v>
      </c>
      <c r="B29" s="375"/>
      <c r="C29" s="10" t="s">
        <v>38</v>
      </c>
      <c r="D29" s="13"/>
      <c r="E29" s="13">
        <v>90</v>
      </c>
      <c r="F29" s="10" t="s">
        <v>277</v>
      </c>
      <c r="G29" s="13"/>
      <c r="H29" s="13">
        <v>65</v>
      </c>
      <c r="I29" s="10" t="s">
        <v>43</v>
      </c>
      <c r="J29" s="13" t="s">
        <v>42</v>
      </c>
      <c r="K29" s="13">
        <v>40</v>
      </c>
      <c r="L29" s="10" t="s">
        <v>385</v>
      </c>
      <c r="M29" s="13" t="s">
        <v>377</v>
      </c>
      <c r="N29" s="13">
        <v>20</v>
      </c>
      <c r="O29" s="10" t="str">
        <f>O28</f>
        <v>淺色蔬菜</v>
      </c>
      <c r="P29" s="10"/>
      <c r="Q29" s="10">
        <v>100</v>
      </c>
      <c r="R29" s="82" t="s">
        <v>41</v>
      </c>
      <c r="S29" s="91"/>
      <c r="T29" s="13">
        <v>20</v>
      </c>
      <c r="U29" s="371"/>
      <c r="V29" s="53">
        <f>X28*15+X30*5+10+X32*15</f>
        <v>107.5</v>
      </c>
      <c r="W29" s="26" t="s">
        <v>67</v>
      </c>
      <c r="X29" s="54">
        <v>2.5</v>
      </c>
      <c r="Y29" s="79">
        <f>V31*9/V35*100</f>
        <v>30.094637223974765</v>
      </c>
      <c r="Z29" s="79">
        <f>V33*4/V35*100</f>
        <v>15.646687697160882</v>
      </c>
      <c r="AA29" s="3">
        <f>Z29*2</f>
        <v>31.293375394321764</v>
      </c>
      <c r="AB29" s="3"/>
      <c r="AC29" s="3">
        <f>Z29*15</f>
        <v>234.70031545741324</v>
      </c>
      <c r="AD29" s="3">
        <f>AA29*4+AC29*4</f>
        <v>1063.9747634069399</v>
      </c>
    </row>
    <row r="30" spans="1:30" ht="13.5" customHeight="1" x14ac:dyDescent="0.25">
      <c r="A30" s="23">
        <v>15</v>
      </c>
      <c r="B30" s="375"/>
      <c r="C30" s="10" t="s">
        <v>384</v>
      </c>
      <c r="D30" s="13"/>
      <c r="E30" s="13">
        <v>55</v>
      </c>
      <c r="F30" s="10"/>
      <c r="G30" s="90"/>
      <c r="H30" s="13"/>
      <c r="I30" s="10" t="s">
        <v>363</v>
      </c>
      <c r="J30" s="13"/>
      <c r="K30" s="13">
        <v>20</v>
      </c>
      <c r="L30" s="10"/>
      <c r="M30" s="13"/>
      <c r="N30" s="13"/>
      <c r="O30" s="10"/>
      <c r="P30" s="10"/>
      <c r="Q30" s="10"/>
      <c r="R30" s="10" t="s">
        <v>30</v>
      </c>
      <c r="S30" s="90"/>
      <c r="T30" s="13">
        <v>5</v>
      </c>
      <c r="U30" s="371"/>
      <c r="V30" s="55" t="s">
        <v>8</v>
      </c>
      <c r="W30" s="26" t="s">
        <v>68</v>
      </c>
      <c r="X30" s="54">
        <v>1.5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 x14ac:dyDescent="0.25">
      <c r="A31" s="23" t="s">
        <v>9</v>
      </c>
      <c r="B31" s="375"/>
      <c r="C31" s="10"/>
      <c r="D31" s="20"/>
      <c r="E31" s="61"/>
      <c r="F31" s="10"/>
      <c r="G31" s="10"/>
      <c r="H31" s="13"/>
      <c r="I31" s="10" t="s">
        <v>26</v>
      </c>
      <c r="J31" s="13"/>
      <c r="K31" s="13">
        <v>10</v>
      </c>
      <c r="L31" s="10"/>
      <c r="M31" s="13"/>
      <c r="N31" s="13"/>
      <c r="O31" s="10"/>
      <c r="P31" s="17"/>
      <c r="Q31" s="10"/>
      <c r="R31" s="10" t="s">
        <v>26</v>
      </c>
      <c r="S31" s="90"/>
      <c r="T31" s="13">
        <v>5</v>
      </c>
      <c r="U31" s="371"/>
      <c r="V31" s="53">
        <f>X29*5+X31*5</f>
        <v>26.5</v>
      </c>
      <c r="W31" s="26" t="s">
        <v>69</v>
      </c>
      <c r="X31" s="54">
        <v>2.8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 x14ac:dyDescent="0.25">
      <c r="A32" s="373" t="s">
        <v>97</v>
      </c>
      <c r="B32" s="375"/>
      <c r="C32" s="17"/>
      <c r="D32" s="20"/>
      <c r="E32" s="12"/>
      <c r="F32" s="10"/>
      <c r="G32" s="13"/>
      <c r="H32" s="13"/>
      <c r="I32" s="10" t="s">
        <v>374</v>
      </c>
      <c r="J32" s="120"/>
      <c r="K32" s="13">
        <v>5</v>
      </c>
      <c r="L32" s="10"/>
      <c r="M32" s="120"/>
      <c r="N32" s="13"/>
      <c r="O32" s="10"/>
      <c r="P32" s="17"/>
      <c r="Q32" s="10"/>
      <c r="R32" s="10" t="s">
        <v>29</v>
      </c>
      <c r="S32" s="90"/>
      <c r="T32" s="13">
        <v>3</v>
      </c>
      <c r="U32" s="371"/>
      <c r="V32" s="55" t="s">
        <v>10</v>
      </c>
      <c r="W32" s="26" t="s">
        <v>71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 x14ac:dyDescent="0.25">
      <c r="A33" s="373"/>
      <c r="B33" s="375"/>
      <c r="C33" s="17"/>
      <c r="D33" s="20"/>
      <c r="E33" s="12"/>
      <c r="F33" s="10"/>
      <c r="G33" s="17"/>
      <c r="H33" s="13"/>
      <c r="I33" s="10"/>
      <c r="J33" s="90"/>
      <c r="K33" s="13"/>
      <c r="L33" s="24"/>
      <c r="M33" s="25"/>
      <c r="N33" s="26"/>
      <c r="O33" s="10"/>
      <c r="P33" s="17"/>
      <c r="Q33" s="10"/>
      <c r="R33" s="10"/>
      <c r="S33" s="17"/>
      <c r="T33" s="13"/>
      <c r="U33" s="371"/>
      <c r="V33" s="53">
        <f>X28*2+X29*7+X30</f>
        <v>31</v>
      </c>
      <c r="W33" s="56" t="s">
        <v>72</v>
      </c>
      <c r="X33" s="57"/>
      <c r="Y33" s="41"/>
      <c r="Z33" s="41"/>
      <c r="AC33" s="2">
        <f>Z33*15</f>
        <v>0</v>
      </c>
    </row>
    <row r="34" spans="1:30" ht="13.5" customHeight="1" x14ac:dyDescent="0.25">
      <c r="A34" s="18" t="s">
        <v>73</v>
      </c>
      <c r="B34" s="19"/>
      <c r="C34" s="17"/>
      <c r="D34" s="20"/>
      <c r="E34" s="12"/>
      <c r="F34" s="10"/>
      <c r="G34" s="17"/>
      <c r="H34" s="13"/>
      <c r="I34" s="10"/>
      <c r="J34" s="120"/>
      <c r="K34" s="10"/>
      <c r="L34" s="10"/>
      <c r="M34" s="120"/>
      <c r="N34" s="10"/>
      <c r="O34" s="10"/>
      <c r="P34" s="17"/>
      <c r="Q34" s="10"/>
      <c r="R34" s="10"/>
      <c r="S34" s="17"/>
      <c r="T34" s="13"/>
      <c r="U34" s="371"/>
      <c r="V34" s="55" t="s">
        <v>11</v>
      </c>
      <c r="W34" s="24"/>
      <c r="X34" s="54"/>
      <c r="Y34" s="80" t="s">
        <v>32</v>
      </c>
      <c r="Z34" s="80" t="s">
        <v>33</v>
      </c>
      <c r="AA34" s="2">
        <f>SUM(AA29:AA33)</f>
        <v>31.293375394321764</v>
      </c>
      <c r="AB34" s="2">
        <f>SUM(AB29:AB33)</f>
        <v>0</v>
      </c>
      <c r="AC34" s="2">
        <f>SUM(AC29:AC33)</f>
        <v>234.70031545741324</v>
      </c>
      <c r="AD34" s="2">
        <f>AA34*4+AB34*9+AC34*4</f>
        <v>1063.9747634069399</v>
      </c>
    </row>
    <row r="35" spans="1:30" ht="13.5" customHeight="1" x14ac:dyDescent="0.25">
      <c r="A35" s="27"/>
      <c r="B35" s="28"/>
      <c r="C35" s="17"/>
      <c r="D35" s="20"/>
      <c r="E35" s="12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376"/>
      <c r="V35" s="137">
        <f>V29*4+V31*9+V33*4</f>
        <v>792.5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0.88235294117647067</v>
      </c>
    </row>
    <row r="36" spans="1:30" ht="13.5" customHeight="1" x14ac:dyDescent="0.25">
      <c r="A36" s="22">
        <v>10</v>
      </c>
      <c r="B36" s="367"/>
      <c r="C36" s="65" t="s">
        <v>283</v>
      </c>
      <c r="D36" s="66" t="s">
        <v>238</v>
      </c>
      <c r="E36" s="67"/>
      <c r="F36" s="68" t="s">
        <v>284</v>
      </c>
      <c r="G36" s="68" t="s">
        <v>100</v>
      </c>
      <c r="H36" s="68"/>
      <c r="I36" s="68" t="s">
        <v>285</v>
      </c>
      <c r="J36" s="68" t="s">
        <v>264</v>
      </c>
      <c r="K36" s="68"/>
      <c r="L36" s="68" t="s">
        <v>475</v>
      </c>
      <c r="M36" s="68" t="s">
        <v>467</v>
      </c>
      <c r="N36" s="68"/>
      <c r="O36" s="65" t="s">
        <v>231</v>
      </c>
      <c r="P36" s="65" t="s">
        <v>64</v>
      </c>
      <c r="Q36" s="65"/>
      <c r="R36" s="68" t="s">
        <v>286</v>
      </c>
      <c r="S36" s="68" t="s">
        <v>339</v>
      </c>
      <c r="T36" s="68"/>
      <c r="U36" s="370" t="s">
        <v>65</v>
      </c>
      <c r="V36" s="55" t="s">
        <v>6</v>
      </c>
      <c r="W36" s="51" t="s">
        <v>66</v>
      </c>
      <c r="X36" s="52">
        <v>6.1</v>
      </c>
      <c r="Y36" s="79" t="s">
        <v>34</v>
      </c>
      <c r="Z36" s="79" t="s">
        <v>35</v>
      </c>
    </row>
    <row r="37" spans="1:30" ht="13.5" customHeight="1" x14ac:dyDescent="0.25">
      <c r="A37" s="23" t="s">
        <v>7</v>
      </c>
      <c r="B37" s="368"/>
      <c r="C37" s="10" t="s">
        <v>409</v>
      </c>
      <c r="D37" s="11"/>
      <c r="E37" s="61">
        <v>110</v>
      </c>
      <c r="F37" s="10" t="s">
        <v>376</v>
      </c>
      <c r="G37" s="13"/>
      <c r="H37" s="13">
        <v>50</v>
      </c>
      <c r="I37" s="10" t="s">
        <v>333</v>
      </c>
      <c r="J37" s="90"/>
      <c r="K37" s="13">
        <v>25</v>
      </c>
      <c r="L37" s="10" t="s">
        <v>476</v>
      </c>
      <c r="M37" s="90"/>
      <c r="N37" s="13">
        <v>40</v>
      </c>
      <c r="O37" s="10" t="str">
        <f>O36</f>
        <v>深色蔬菜</v>
      </c>
      <c r="P37" s="10"/>
      <c r="Q37" s="10">
        <v>120</v>
      </c>
      <c r="R37" s="82" t="s">
        <v>344</v>
      </c>
      <c r="S37" s="90"/>
      <c r="T37" s="13">
        <v>5</v>
      </c>
      <c r="U37" s="371"/>
      <c r="V37" s="53">
        <f>X36*15+X38*5+10</f>
        <v>109.5</v>
      </c>
      <c r="W37" s="26" t="s">
        <v>67</v>
      </c>
      <c r="X37" s="54">
        <v>2.5</v>
      </c>
      <c r="Y37" s="79">
        <f>V39*9/V43*100</f>
        <v>28.546054300938845</v>
      </c>
      <c r="Z37" s="79">
        <f>V41*4/V43*100</f>
        <v>15.884293326566862</v>
      </c>
    </row>
    <row r="38" spans="1:30" ht="13.5" customHeight="1" x14ac:dyDescent="0.25">
      <c r="A38" s="23">
        <v>16</v>
      </c>
      <c r="B38" s="368"/>
      <c r="C38" s="10"/>
      <c r="D38" s="13"/>
      <c r="E38" s="13"/>
      <c r="F38" s="10" t="s">
        <v>386</v>
      </c>
      <c r="G38" s="13"/>
      <c r="H38" s="13">
        <v>10</v>
      </c>
      <c r="I38" s="10" t="s">
        <v>337</v>
      </c>
      <c r="J38" s="90" t="s">
        <v>338</v>
      </c>
      <c r="K38" s="13">
        <v>20</v>
      </c>
      <c r="L38" s="96"/>
      <c r="M38" s="20"/>
      <c r="N38" s="61"/>
      <c r="O38" s="10"/>
      <c r="P38" s="10"/>
      <c r="Q38" s="10"/>
      <c r="R38" s="10" t="s">
        <v>345</v>
      </c>
      <c r="S38" s="90"/>
      <c r="T38" s="13">
        <v>5</v>
      </c>
      <c r="U38" s="371"/>
      <c r="V38" s="55" t="s">
        <v>8</v>
      </c>
      <c r="W38" s="26" t="s">
        <v>68</v>
      </c>
      <c r="X38" s="54">
        <v>1.6</v>
      </c>
      <c r="Y38" s="42"/>
      <c r="Z38" s="42"/>
    </row>
    <row r="39" spans="1:30" ht="13.5" customHeight="1" x14ac:dyDescent="0.25">
      <c r="A39" s="23" t="s">
        <v>9</v>
      </c>
      <c r="B39" s="368"/>
      <c r="C39" s="10"/>
      <c r="D39" s="20"/>
      <c r="E39" s="13"/>
      <c r="F39" s="10" t="s">
        <v>387</v>
      </c>
      <c r="G39" s="127"/>
      <c r="H39" s="13">
        <v>2</v>
      </c>
      <c r="I39" s="10" t="s">
        <v>252</v>
      </c>
      <c r="J39" s="90"/>
      <c r="K39" s="13">
        <v>5</v>
      </c>
      <c r="L39" s="10"/>
      <c r="M39" s="10"/>
      <c r="N39" s="61"/>
      <c r="O39" s="10"/>
      <c r="P39" s="17"/>
      <c r="Q39" s="10"/>
      <c r="R39" s="10" t="s">
        <v>346</v>
      </c>
      <c r="S39" s="13"/>
      <c r="T39" s="13">
        <v>10</v>
      </c>
      <c r="U39" s="371"/>
      <c r="V39" s="53">
        <f>X37*5+X39*5</f>
        <v>25</v>
      </c>
      <c r="W39" s="26" t="s">
        <v>69</v>
      </c>
      <c r="X39" s="54">
        <v>2.5</v>
      </c>
      <c r="Y39" s="42"/>
      <c r="Z39" s="42"/>
    </row>
    <row r="40" spans="1:30" ht="13.5" customHeight="1" x14ac:dyDescent="0.25">
      <c r="A40" s="373" t="s">
        <v>98</v>
      </c>
      <c r="B40" s="368"/>
      <c r="C40" s="10"/>
      <c r="D40" s="20"/>
      <c r="E40" s="13"/>
      <c r="F40" s="10"/>
      <c r="G40" s="17"/>
      <c r="H40" s="13"/>
      <c r="I40" s="10"/>
      <c r="J40" s="90"/>
      <c r="K40" s="13"/>
      <c r="L40" s="10"/>
      <c r="M40" s="20"/>
      <c r="N40" s="61"/>
      <c r="O40" s="10"/>
      <c r="P40" s="17"/>
      <c r="Q40" s="10"/>
      <c r="R40" s="10"/>
      <c r="S40" s="90"/>
      <c r="T40" s="13"/>
      <c r="U40" s="371"/>
      <c r="V40" s="55" t="s">
        <v>10</v>
      </c>
      <c r="W40" s="26" t="s">
        <v>71</v>
      </c>
      <c r="X40" s="54"/>
      <c r="Y40" s="42"/>
      <c r="Z40" s="42"/>
    </row>
    <row r="41" spans="1:30" ht="13.5" customHeight="1" x14ac:dyDescent="0.25">
      <c r="A41" s="374"/>
      <c r="B41" s="369"/>
      <c r="C41" s="10"/>
      <c r="D41" s="20"/>
      <c r="E41" s="13"/>
      <c r="F41" s="10"/>
      <c r="G41" s="17"/>
      <c r="H41" s="13"/>
      <c r="I41" s="10"/>
      <c r="J41" s="120"/>
      <c r="K41" s="13"/>
      <c r="L41" s="10"/>
      <c r="M41" s="120"/>
      <c r="N41" s="13"/>
      <c r="O41" s="10"/>
      <c r="P41" s="17"/>
      <c r="Q41" s="10"/>
      <c r="R41" s="10"/>
      <c r="S41" s="17"/>
      <c r="T41" s="13"/>
      <c r="U41" s="371"/>
      <c r="V41" s="53">
        <f>X36*2+X37*7+X38</f>
        <v>31.3</v>
      </c>
      <c r="W41" s="56" t="s">
        <v>72</v>
      </c>
      <c r="X41" s="57"/>
      <c r="Y41" s="41"/>
      <c r="Z41" s="41"/>
    </row>
    <row r="42" spans="1:30" ht="13.5" customHeight="1" x14ac:dyDescent="0.25">
      <c r="A42" s="18" t="s">
        <v>73</v>
      </c>
      <c r="B42" s="19"/>
      <c r="C42" s="10"/>
      <c r="D42" s="20"/>
      <c r="E42" s="61"/>
      <c r="F42" s="10"/>
      <c r="G42" s="17"/>
      <c r="H42" s="13"/>
      <c r="I42" s="10"/>
      <c r="J42" s="120"/>
      <c r="K42" s="13"/>
      <c r="L42" s="10"/>
      <c r="M42" s="120"/>
      <c r="N42" s="13"/>
      <c r="O42" s="10"/>
      <c r="P42" s="17"/>
      <c r="Q42" s="10"/>
      <c r="R42" s="10"/>
      <c r="S42" s="17"/>
      <c r="T42" s="13"/>
      <c r="U42" s="371"/>
      <c r="V42" s="55" t="s">
        <v>11</v>
      </c>
      <c r="W42" s="24"/>
      <c r="X42" s="54"/>
      <c r="Y42" s="80" t="s">
        <v>32</v>
      </c>
      <c r="Z42" s="80" t="s">
        <v>33</v>
      </c>
    </row>
    <row r="43" spans="1:30" ht="13.5" customHeight="1" thickBot="1" x14ac:dyDescent="0.3">
      <c r="A43" s="29"/>
      <c r="B43" s="30"/>
      <c r="C43" s="34"/>
      <c r="D43" s="31"/>
      <c r="E43" s="36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372"/>
      <c r="V43" s="62">
        <f>V37*4+V39*9+V41*4</f>
        <v>788.2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sortState ref="I13:K16">
    <sortCondition ref="I13"/>
  </sortState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activeCell="X38" sqref="X38"/>
    </sheetView>
  </sheetViews>
  <sheetFormatPr defaultColWidth="9" defaultRowHeight="13.5" customHeight="1" x14ac:dyDescent="0.25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 x14ac:dyDescent="0.3">
      <c r="A1" s="392" t="s">
        <v>473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Z1" s="3"/>
    </row>
    <row r="2" spans="1:30" s="2" customFormat="1" ht="13.5" customHeight="1" thickBot="1" x14ac:dyDescent="0.3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 x14ac:dyDescent="0.25">
      <c r="A3" s="43" t="s">
        <v>54</v>
      </c>
      <c r="B3" s="44" t="s">
        <v>0</v>
      </c>
      <c r="C3" s="45" t="s">
        <v>1</v>
      </c>
      <c r="D3" s="46" t="s">
        <v>55</v>
      </c>
      <c r="E3" s="47" t="s">
        <v>56</v>
      </c>
      <c r="F3" s="45" t="s">
        <v>2</v>
      </c>
      <c r="G3" s="45" t="s">
        <v>55</v>
      </c>
      <c r="H3" s="45" t="s">
        <v>56</v>
      </c>
      <c r="I3" s="45" t="s">
        <v>3</v>
      </c>
      <c r="J3" s="45" t="s">
        <v>55</v>
      </c>
      <c r="K3" s="45" t="s">
        <v>56</v>
      </c>
      <c r="L3" s="45" t="s">
        <v>3</v>
      </c>
      <c r="M3" s="45" t="s">
        <v>55</v>
      </c>
      <c r="N3" s="45" t="s">
        <v>56</v>
      </c>
      <c r="O3" s="45" t="s">
        <v>3</v>
      </c>
      <c r="P3" s="45" t="s">
        <v>55</v>
      </c>
      <c r="Q3" s="45" t="s">
        <v>56</v>
      </c>
      <c r="R3" s="46" t="s">
        <v>4</v>
      </c>
      <c r="S3" s="45" t="s">
        <v>55</v>
      </c>
      <c r="T3" s="45" t="s">
        <v>56</v>
      </c>
      <c r="U3" s="45" t="s">
        <v>57</v>
      </c>
      <c r="V3" s="48" t="s">
        <v>5</v>
      </c>
      <c r="W3" s="45" t="s">
        <v>58</v>
      </c>
      <c r="X3" s="49" t="s">
        <v>59</v>
      </c>
      <c r="Y3" s="3"/>
    </row>
    <row r="4" spans="1:30" ht="13.5" customHeight="1" x14ac:dyDescent="0.25">
      <c r="A4" s="22">
        <v>10</v>
      </c>
      <c r="B4" s="367"/>
      <c r="C4" s="65" t="s">
        <v>25</v>
      </c>
      <c r="D4" s="66" t="s">
        <v>61</v>
      </c>
      <c r="E4" s="67"/>
      <c r="F4" s="68" t="s">
        <v>287</v>
      </c>
      <c r="G4" s="68" t="s">
        <v>234</v>
      </c>
      <c r="H4" s="68"/>
      <c r="I4" s="68" t="s">
        <v>288</v>
      </c>
      <c r="J4" s="68" t="s">
        <v>268</v>
      </c>
      <c r="K4" s="68"/>
      <c r="L4" s="65" t="s">
        <v>289</v>
      </c>
      <c r="M4" s="65" t="s">
        <v>238</v>
      </c>
      <c r="N4" s="65"/>
      <c r="O4" s="65" t="s">
        <v>226</v>
      </c>
      <c r="P4" s="68" t="s">
        <v>64</v>
      </c>
      <c r="Q4" s="68"/>
      <c r="R4" s="65" t="s">
        <v>291</v>
      </c>
      <c r="S4" s="65" t="s">
        <v>62</v>
      </c>
      <c r="T4" s="65"/>
      <c r="U4" s="370" t="s">
        <v>65</v>
      </c>
      <c r="V4" s="50" t="s">
        <v>6</v>
      </c>
      <c r="W4" s="51" t="s">
        <v>66</v>
      </c>
      <c r="X4" s="52">
        <v>5.8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 x14ac:dyDescent="0.25">
      <c r="A5" s="23" t="s">
        <v>7</v>
      </c>
      <c r="B5" s="368"/>
      <c r="C5" s="10" t="s">
        <v>409</v>
      </c>
      <c r="D5" s="11"/>
      <c r="E5" s="61">
        <v>110</v>
      </c>
      <c r="F5" s="10" t="s">
        <v>388</v>
      </c>
      <c r="G5" s="13"/>
      <c r="H5" s="13">
        <v>60</v>
      </c>
      <c r="I5" s="10" t="s">
        <v>389</v>
      </c>
      <c r="J5" s="13" t="s">
        <v>382</v>
      </c>
      <c r="K5" s="13">
        <v>30</v>
      </c>
      <c r="L5" s="10" t="s">
        <v>269</v>
      </c>
      <c r="M5" s="13"/>
      <c r="N5" s="13">
        <v>30</v>
      </c>
      <c r="O5" s="10" t="str">
        <f>O4</f>
        <v>淺色蔬菜</v>
      </c>
      <c r="P5" s="10"/>
      <c r="Q5" s="10">
        <v>100</v>
      </c>
      <c r="R5" s="82" t="s">
        <v>342</v>
      </c>
      <c r="S5" s="91"/>
      <c r="T5" s="13">
        <v>30</v>
      </c>
      <c r="U5" s="371"/>
      <c r="V5" s="53">
        <f>X4*15+X6*5+10</f>
        <v>105</v>
      </c>
      <c r="W5" s="26" t="s">
        <v>67</v>
      </c>
      <c r="X5" s="54">
        <v>3.1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 x14ac:dyDescent="0.25">
      <c r="A6" s="23">
        <v>19</v>
      </c>
      <c r="B6" s="368"/>
      <c r="C6" s="10"/>
      <c r="D6" s="90"/>
      <c r="E6" s="13"/>
      <c r="F6" s="10"/>
      <c r="G6" s="13"/>
      <c r="H6" s="13"/>
      <c r="I6" s="10" t="s">
        <v>386</v>
      </c>
      <c r="J6" s="13"/>
      <c r="K6" s="13">
        <v>10</v>
      </c>
      <c r="L6" s="10" t="s">
        <v>290</v>
      </c>
      <c r="M6" s="13"/>
      <c r="N6" s="13">
        <v>5</v>
      </c>
      <c r="O6" s="10"/>
      <c r="P6" s="10"/>
      <c r="Q6" s="10"/>
      <c r="R6" s="10" t="s">
        <v>341</v>
      </c>
      <c r="S6" s="91"/>
      <c r="T6" s="13">
        <v>10</v>
      </c>
      <c r="U6" s="371"/>
      <c r="V6" s="55" t="s">
        <v>8</v>
      </c>
      <c r="W6" s="26" t="s">
        <v>68</v>
      </c>
      <c r="X6" s="54">
        <v>1.6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 x14ac:dyDescent="0.25">
      <c r="A7" s="23" t="s">
        <v>9</v>
      </c>
      <c r="B7" s="368"/>
      <c r="C7" s="10"/>
      <c r="D7" s="20"/>
      <c r="E7" s="13"/>
      <c r="F7" s="10"/>
      <c r="G7" s="13"/>
      <c r="H7" s="13"/>
      <c r="I7" s="10" t="s">
        <v>390</v>
      </c>
      <c r="J7" s="13"/>
      <c r="K7" s="13">
        <v>15</v>
      </c>
      <c r="L7" s="10"/>
      <c r="M7" s="13"/>
      <c r="N7" s="13"/>
      <c r="O7" s="10"/>
      <c r="P7" s="17"/>
      <c r="Q7" s="10"/>
      <c r="R7" s="10"/>
      <c r="S7" s="13"/>
      <c r="T7" s="13"/>
      <c r="U7" s="371"/>
      <c r="V7" s="53">
        <f>X5*5+X7*5</f>
        <v>29.5</v>
      </c>
      <c r="W7" s="26" t="s">
        <v>69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 x14ac:dyDescent="0.25">
      <c r="A8" s="373" t="s">
        <v>70</v>
      </c>
      <c r="B8" s="368"/>
      <c r="C8" s="10"/>
      <c r="D8" s="20"/>
      <c r="E8" s="13"/>
      <c r="F8" s="10"/>
      <c r="G8" s="17"/>
      <c r="H8" s="13"/>
      <c r="I8" s="10" t="s">
        <v>380</v>
      </c>
      <c r="J8" s="120"/>
      <c r="K8" s="13">
        <v>5</v>
      </c>
      <c r="L8" s="10"/>
      <c r="M8" s="13"/>
      <c r="N8" s="13"/>
      <c r="O8" s="10"/>
      <c r="P8" s="17"/>
      <c r="Q8" s="10"/>
      <c r="R8" s="10"/>
      <c r="S8" s="90"/>
      <c r="T8" s="13"/>
      <c r="U8" s="371"/>
      <c r="V8" s="55" t="s">
        <v>10</v>
      </c>
      <c r="W8" s="26" t="s">
        <v>71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 x14ac:dyDescent="0.25">
      <c r="A9" s="374"/>
      <c r="B9" s="369"/>
      <c r="C9" s="10"/>
      <c r="D9" s="20"/>
      <c r="E9" s="13"/>
      <c r="F9" s="10"/>
      <c r="G9" s="17"/>
      <c r="H9" s="13"/>
      <c r="I9" s="24" t="s">
        <v>391</v>
      </c>
      <c r="J9" s="24" t="s">
        <v>392</v>
      </c>
      <c r="K9" s="26">
        <v>2</v>
      </c>
      <c r="L9" s="24"/>
      <c r="M9" s="25"/>
      <c r="N9" s="26"/>
      <c r="O9" s="10"/>
      <c r="P9" s="17"/>
      <c r="Q9" s="10"/>
      <c r="R9" s="10"/>
      <c r="S9" s="120"/>
      <c r="T9" s="13"/>
      <c r="U9" s="371"/>
      <c r="V9" s="53">
        <f>X4*2+X5*7+X6</f>
        <v>34.9</v>
      </c>
      <c r="W9" s="56" t="s">
        <v>72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 x14ac:dyDescent="0.25">
      <c r="A10" s="18" t="s">
        <v>73</v>
      </c>
      <c r="B10" s="19"/>
      <c r="C10" s="17"/>
      <c r="D10" s="20"/>
      <c r="E10" s="12"/>
      <c r="F10" s="10"/>
      <c r="G10" s="17"/>
      <c r="H10" s="13"/>
      <c r="I10" s="10"/>
      <c r="J10" s="120"/>
      <c r="K10" s="10"/>
      <c r="L10" s="10"/>
      <c r="M10" s="120"/>
      <c r="N10" s="10"/>
      <c r="O10" s="10"/>
      <c r="P10" s="17"/>
      <c r="Q10" s="10"/>
      <c r="R10" s="10"/>
      <c r="S10" s="17"/>
      <c r="T10" s="13"/>
      <c r="U10" s="37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x14ac:dyDescent="0.25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376"/>
      <c r="V11" s="58">
        <f>V5*4+V7*9+V9*4</f>
        <v>825.1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 x14ac:dyDescent="0.25">
      <c r="A12" s="23">
        <v>10</v>
      </c>
      <c r="B12" s="369"/>
      <c r="C12" s="65" t="s">
        <v>292</v>
      </c>
      <c r="D12" s="65" t="s">
        <v>36</v>
      </c>
      <c r="E12" s="65"/>
      <c r="F12" s="68" t="s">
        <v>161</v>
      </c>
      <c r="G12" s="68" t="s">
        <v>156</v>
      </c>
      <c r="H12" s="68"/>
      <c r="I12" s="65" t="s">
        <v>294</v>
      </c>
      <c r="J12" s="65" t="s">
        <v>243</v>
      </c>
      <c r="K12" s="65"/>
      <c r="L12" s="68" t="s">
        <v>295</v>
      </c>
      <c r="M12" s="92" t="s">
        <v>243</v>
      </c>
      <c r="N12" s="68"/>
      <c r="O12" s="65" t="s">
        <v>104</v>
      </c>
      <c r="P12" s="65" t="s">
        <v>64</v>
      </c>
      <c r="Q12" s="65"/>
      <c r="R12" s="68" t="s">
        <v>456</v>
      </c>
      <c r="S12" s="68" t="s">
        <v>100</v>
      </c>
      <c r="T12" s="68"/>
      <c r="U12" s="370" t="s">
        <v>65</v>
      </c>
      <c r="V12" s="50" t="s">
        <v>6</v>
      </c>
      <c r="W12" s="51" t="s">
        <v>66</v>
      </c>
      <c r="X12" s="52">
        <v>6.5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 x14ac:dyDescent="0.25">
      <c r="A13" s="23" t="s">
        <v>7</v>
      </c>
      <c r="B13" s="375"/>
      <c r="C13" s="10" t="s">
        <v>38</v>
      </c>
      <c r="D13" s="13"/>
      <c r="E13" s="13">
        <v>70</v>
      </c>
      <c r="F13" s="10" t="s">
        <v>162</v>
      </c>
      <c r="G13" s="13"/>
      <c r="H13" s="13">
        <v>50</v>
      </c>
      <c r="I13" s="10" t="s">
        <v>393</v>
      </c>
      <c r="J13" s="90"/>
      <c r="K13" s="13">
        <v>10</v>
      </c>
      <c r="L13" s="10" t="s">
        <v>395</v>
      </c>
      <c r="M13" s="90"/>
      <c r="N13" s="13">
        <v>30</v>
      </c>
      <c r="O13" s="10" t="str">
        <f>O12</f>
        <v>深色蔬菜</v>
      </c>
      <c r="P13" s="93"/>
      <c r="Q13" s="10">
        <v>120</v>
      </c>
      <c r="R13" s="82" t="s">
        <v>457</v>
      </c>
      <c r="S13" s="138"/>
      <c r="T13" s="13">
        <v>10</v>
      </c>
      <c r="U13" s="371"/>
      <c r="V13" s="53">
        <f>X12*15+X14*5+10+X17*12</f>
        <v>115.5</v>
      </c>
      <c r="W13" s="26" t="s">
        <v>67</v>
      </c>
      <c r="X13" s="54">
        <v>2.7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 x14ac:dyDescent="0.25">
      <c r="A14" s="23">
        <v>20</v>
      </c>
      <c r="B14" s="375"/>
      <c r="C14" s="10" t="s">
        <v>293</v>
      </c>
      <c r="D14" s="13"/>
      <c r="E14" s="13">
        <v>40</v>
      </c>
      <c r="F14" s="10" t="s">
        <v>163</v>
      </c>
      <c r="G14" s="13" t="s">
        <v>155</v>
      </c>
      <c r="H14" s="13">
        <v>10</v>
      </c>
      <c r="I14" s="10" t="s">
        <v>37</v>
      </c>
      <c r="J14" s="90"/>
      <c r="K14" s="13">
        <v>2</v>
      </c>
      <c r="L14" s="10"/>
      <c r="M14" s="90"/>
      <c r="N14" s="13"/>
      <c r="O14" s="10"/>
      <c r="P14" s="10"/>
      <c r="Q14" s="10"/>
      <c r="R14" s="10"/>
      <c r="S14" s="20"/>
      <c r="T14" s="61"/>
      <c r="U14" s="371"/>
      <c r="V14" s="55" t="s">
        <v>8</v>
      </c>
      <c r="W14" s="26" t="s">
        <v>68</v>
      </c>
      <c r="X14" s="54">
        <v>1.6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 x14ac:dyDescent="0.25">
      <c r="A15" s="23" t="s">
        <v>74</v>
      </c>
      <c r="B15" s="375"/>
      <c r="C15" s="17"/>
      <c r="D15" s="94"/>
      <c r="E15" s="12"/>
      <c r="F15" s="10" t="s">
        <v>151</v>
      </c>
      <c r="G15" s="13"/>
      <c r="H15" s="13">
        <v>10</v>
      </c>
      <c r="I15" s="10" t="s">
        <v>30</v>
      </c>
      <c r="J15" s="13"/>
      <c r="K15" s="13">
        <v>20</v>
      </c>
      <c r="L15" s="10"/>
      <c r="M15" s="120"/>
      <c r="N15" s="13"/>
      <c r="O15" s="10"/>
      <c r="P15" s="17"/>
      <c r="Q15" s="10"/>
      <c r="R15" s="10"/>
      <c r="S15" s="13"/>
      <c r="T15" s="13"/>
      <c r="U15" s="371"/>
      <c r="V15" s="53">
        <f>X13*5+X15*5+X17*8</f>
        <v>26</v>
      </c>
      <c r="W15" s="26" t="s">
        <v>69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 x14ac:dyDescent="0.25">
      <c r="A16" s="373" t="s">
        <v>75</v>
      </c>
      <c r="B16" s="375"/>
      <c r="C16" s="17"/>
      <c r="D16" s="20"/>
      <c r="E16" s="12"/>
      <c r="F16" s="10"/>
      <c r="G16" s="17"/>
      <c r="H16" s="13"/>
      <c r="I16" s="10" t="s">
        <v>26</v>
      </c>
      <c r="J16" s="13"/>
      <c r="K16" s="13">
        <v>10</v>
      </c>
      <c r="L16" s="10"/>
      <c r="M16" s="120"/>
      <c r="N16" s="13"/>
      <c r="O16" s="10"/>
      <c r="P16" s="17"/>
      <c r="Q16" s="10"/>
      <c r="R16" s="10"/>
      <c r="S16" s="13"/>
      <c r="T16" s="13"/>
      <c r="U16" s="371"/>
      <c r="V16" s="55" t="s">
        <v>10</v>
      </c>
      <c r="W16" s="26" t="s">
        <v>71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 x14ac:dyDescent="0.25">
      <c r="A17" s="373"/>
      <c r="B17" s="375"/>
      <c r="C17" s="17"/>
      <c r="D17" s="20"/>
      <c r="E17" s="12"/>
      <c r="F17" s="10"/>
      <c r="G17" s="17"/>
      <c r="H17" s="13"/>
      <c r="I17" s="10" t="s">
        <v>363</v>
      </c>
      <c r="J17" s="90"/>
      <c r="K17" s="13">
        <v>15</v>
      </c>
      <c r="L17" s="24"/>
      <c r="M17" s="25"/>
      <c r="N17" s="26"/>
      <c r="O17" s="10"/>
      <c r="P17" s="17"/>
      <c r="Q17" s="10"/>
      <c r="R17" s="10"/>
      <c r="S17" s="90"/>
      <c r="T17" s="13"/>
      <c r="U17" s="371"/>
      <c r="V17" s="53">
        <f>X12*2+X13*7+X14+X17*8</f>
        <v>33.5</v>
      </c>
      <c r="W17" s="56" t="s">
        <v>72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 x14ac:dyDescent="0.25">
      <c r="A18" s="18" t="s">
        <v>73</v>
      </c>
      <c r="B18" s="19"/>
      <c r="C18" s="17"/>
      <c r="D18" s="20"/>
      <c r="E18" s="12"/>
      <c r="F18" s="10"/>
      <c r="G18" s="17"/>
      <c r="H18" s="13"/>
      <c r="I18" s="10" t="s">
        <v>394</v>
      </c>
      <c r="J18" s="120"/>
      <c r="K18" s="13">
        <v>10</v>
      </c>
      <c r="L18" s="10"/>
      <c r="M18" s="120"/>
      <c r="N18" s="13"/>
      <c r="O18" s="10"/>
      <c r="P18" s="17"/>
      <c r="Q18" s="10"/>
      <c r="R18" s="10"/>
      <c r="S18" s="17"/>
      <c r="T18" s="13"/>
      <c r="U18" s="37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 x14ac:dyDescent="0.3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376"/>
      <c r="V19" s="58">
        <f>V13*4+V15*9+V17*4</f>
        <v>830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 x14ac:dyDescent="0.25">
      <c r="A20" s="22">
        <v>10</v>
      </c>
      <c r="B20" s="375"/>
      <c r="C20" s="65" t="s">
        <v>296</v>
      </c>
      <c r="D20" s="66" t="s">
        <v>236</v>
      </c>
      <c r="E20" s="67"/>
      <c r="F20" s="65" t="s">
        <v>297</v>
      </c>
      <c r="G20" s="65" t="s">
        <v>101</v>
      </c>
      <c r="H20" s="65"/>
      <c r="I20" s="68" t="s">
        <v>458</v>
      </c>
      <c r="J20" s="68" t="s">
        <v>455</v>
      </c>
      <c r="K20" s="68"/>
      <c r="L20" s="68" t="s">
        <v>421</v>
      </c>
      <c r="M20" s="68" t="s">
        <v>62</v>
      </c>
      <c r="N20" s="68"/>
      <c r="O20" s="65" t="s">
        <v>232</v>
      </c>
      <c r="P20" s="68" t="s">
        <v>64</v>
      </c>
      <c r="Q20" s="68"/>
      <c r="R20" s="65" t="s">
        <v>299</v>
      </c>
      <c r="S20" s="65" t="s">
        <v>62</v>
      </c>
      <c r="T20" s="65"/>
      <c r="U20" s="370" t="s">
        <v>65</v>
      </c>
      <c r="V20" s="50" t="s">
        <v>6</v>
      </c>
      <c r="W20" s="51" t="s">
        <v>66</v>
      </c>
      <c r="X20" s="52">
        <v>6.4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 x14ac:dyDescent="0.25">
      <c r="A21" s="23" t="s">
        <v>94</v>
      </c>
      <c r="B21" s="375"/>
      <c r="C21" s="10" t="s">
        <v>362</v>
      </c>
      <c r="D21" s="11"/>
      <c r="E21" s="12">
        <v>165</v>
      </c>
      <c r="F21" s="10" t="s">
        <v>298</v>
      </c>
      <c r="G21" s="26"/>
      <c r="H21" s="26">
        <v>60</v>
      </c>
      <c r="I21" s="10" t="s">
        <v>459</v>
      </c>
      <c r="J21" s="90" t="s">
        <v>460</v>
      </c>
      <c r="K21" s="13">
        <v>30</v>
      </c>
      <c r="L21" s="10" t="s">
        <v>373</v>
      </c>
      <c r="M21" s="90"/>
      <c r="N21" s="13">
        <v>20</v>
      </c>
      <c r="O21" s="10" t="str">
        <f>O20</f>
        <v>深色蔬菜</v>
      </c>
      <c r="P21" s="10"/>
      <c r="Q21" s="10">
        <v>100</v>
      </c>
      <c r="R21" s="82" t="s">
        <v>343</v>
      </c>
      <c r="S21" s="90"/>
      <c r="T21" s="13">
        <v>20</v>
      </c>
      <c r="U21" s="371"/>
      <c r="V21" s="53">
        <f>X20*15+X22*5+10</f>
        <v>115</v>
      </c>
      <c r="W21" s="26" t="s">
        <v>67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 x14ac:dyDescent="0.25">
      <c r="A22" s="23">
        <v>21</v>
      </c>
      <c r="B22" s="375"/>
      <c r="C22" s="10" t="s">
        <v>31</v>
      </c>
      <c r="D22" s="13"/>
      <c r="E22" s="13">
        <v>10</v>
      </c>
      <c r="F22" s="10"/>
      <c r="G22" s="13"/>
      <c r="H22" s="13"/>
      <c r="I22" s="10"/>
      <c r="J22" s="90"/>
      <c r="K22" s="13"/>
      <c r="L22" s="10" t="s">
        <v>378</v>
      </c>
      <c r="M22" s="94"/>
      <c r="N22" s="13">
        <v>20</v>
      </c>
      <c r="O22" s="10"/>
      <c r="P22" s="10"/>
      <c r="Q22" s="10"/>
      <c r="R22" s="10"/>
      <c r="S22" s="90"/>
      <c r="T22" s="13"/>
      <c r="U22" s="371"/>
      <c r="V22" s="55" t="s">
        <v>8</v>
      </c>
      <c r="W22" s="26" t="s">
        <v>68</v>
      </c>
      <c r="X22" s="54">
        <v>1.8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 x14ac:dyDescent="0.25">
      <c r="A23" s="23" t="s">
        <v>9</v>
      </c>
      <c r="B23" s="375"/>
      <c r="C23" s="10" t="s">
        <v>30</v>
      </c>
      <c r="D23" s="11"/>
      <c r="E23" s="61">
        <v>5</v>
      </c>
      <c r="F23" s="10"/>
      <c r="G23" s="13"/>
      <c r="H23" s="13"/>
      <c r="I23" s="10"/>
      <c r="J23" s="90"/>
      <c r="K23" s="13"/>
      <c r="L23" s="10" t="s">
        <v>26</v>
      </c>
      <c r="M23" s="10"/>
      <c r="N23" s="61">
        <v>5</v>
      </c>
      <c r="O23" s="10"/>
      <c r="P23" s="17"/>
      <c r="Q23" s="10"/>
      <c r="R23" s="10"/>
      <c r="S23" s="13"/>
      <c r="T23" s="13"/>
      <c r="U23" s="371"/>
      <c r="V23" s="53">
        <f>X21*5+X23*5</f>
        <v>26.5</v>
      </c>
      <c r="W23" s="26" t="s">
        <v>69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 x14ac:dyDescent="0.25">
      <c r="A24" s="373" t="s">
        <v>96</v>
      </c>
      <c r="B24" s="375"/>
      <c r="C24" s="10" t="s">
        <v>363</v>
      </c>
      <c r="D24" s="11"/>
      <c r="E24" s="61">
        <v>10</v>
      </c>
      <c r="F24" s="10"/>
      <c r="G24" s="17"/>
      <c r="H24" s="13"/>
      <c r="I24" s="10"/>
      <c r="J24" s="90"/>
      <c r="K24" s="13"/>
      <c r="L24" s="24" t="s">
        <v>39</v>
      </c>
      <c r="M24" s="25"/>
      <c r="N24" s="26">
        <v>2</v>
      </c>
      <c r="O24" s="10"/>
      <c r="P24" s="17"/>
      <c r="Q24" s="10"/>
      <c r="R24" s="10"/>
      <c r="S24" s="90"/>
      <c r="T24" s="13"/>
      <c r="U24" s="371"/>
      <c r="V24" s="55" t="s">
        <v>10</v>
      </c>
      <c r="W24" s="26" t="s">
        <v>71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 x14ac:dyDescent="0.25">
      <c r="A25" s="373"/>
      <c r="B25" s="375"/>
      <c r="C25" s="10" t="s">
        <v>26</v>
      </c>
      <c r="D25" s="20"/>
      <c r="E25" s="61">
        <v>5</v>
      </c>
      <c r="F25" s="10"/>
      <c r="G25" s="17"/>
      <c r="H25" s="13"/>
      <c r="I25" s="10"/>
      <c r="J25" s="90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371"/>
      <c r="V25" s="53">
        <f>X20*2+X21*7+X22</f>
        <v>32.1</v>
      </c>
      <c r="W25" s="56" t="s">
        <v>72</v>
      </c>
      <c r="X25" s="57"/>
      <c r="Y25" s="2" t="s">
        <v>21</v>
      </c>
      <c r="AC25" s="2">
        <f>Z25*15</f>
        <v>0</v>
      </c>
    </row>
    <row r="26" spans="1:30" ht="13.5" customHeight="1" x14ac:dyDescent="0.25">
      <c r="A26" s="18" t="s">
        <v>73</v>
      </c>
      <c r="B26" s="19"/>
      <c r="C26" s="17"/>
      <c r="D26" s="20"/>
      <c r="E26" s="12"/>
      <c r="F26" s="10"/>
      <c r="G26" s="17"/>
      <c r="H26" s="13"/>
      <c r="I26" s="10"/>
      <c r="J26" s="120"/>
      <c r="K26" s="10"/>
      <c r="L26" s="10"/>
      <c r="M26" s="120"/>
      <c r="N26" s="10"/>
      <c r="O26" s="10"/>
      <c r="P26" s="17"/>
      <c r="Q26" s="10"/>
      <c r="R26" s="10"/>
      <c r="S26" s="17"/>
      <c r="T26" s="13"/>
      <c r="U26" s="37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 x14ac:dyDescent="0.3">
      <c r="A27" s="75"/>
      <c r="B27" s="76"/>
      <c r="C27" s="17"/>
      <c r="D27" s="20"/>
      <c r="E27" s="12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376"/>
      <c r="V27" s="58">
        <f>V21*4+V23*9+V25*4</f>
        <v>826.9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 x14ac:dyDescent="0.25">
      <c r="A28" s="22">
        <v>10</v>
      </c>
      <c r="B28" s="375"/>
      <c r="C28" s="65" t="s">
        <v>300</v>
      </c>
      <c r="D28" s="66" t="s">
        <v>61</v>
      </c>
      <c r="E28" s="67"/>
      <c r="F28" s="68" t="s">
        <v>245</v>
      </c>
      <c r="G28" s="68" t="s">
        <v>302</v>
      </c>
      <c r="H28" s="68"/>
      <c r="I28" s="68" t="s">
        <v>304</v>
      </c>
      <c r="J28" s="68" t="s">
        <v>236</v>
      </c>
      <c r="K28" s="68"/>
      <c r="L28" s="65" t="s">
        <v>461</v>
      </c>
      <c r="M28" s="65" t="s">
        <v>598</v>
      </c>
      <c r="N28" s="65"/>
      <c r="O28" s="65" t="s">
        <v>52</v>
      </c>
      <c r="P28" s="65" t="s">
        <v>64</v>
      </c>
      <c r="Q28" s="65"/>
      <c r="R28" s="65" t="s">
        <v>305</v>
      </c>
      <c r="S28" s="65" t="s">
        <v>100</v>
      </c>
      <c r="T28" s="65"/>
      <c r="U28" s="370" t="s">
        <v>65</v>
      </c>
      <c r="V28" s="50" t="s">
        <v>6</v>
      </c>
      <c r="W28" s="51" t="s">
        <v>66</v>
      </c>
      <c r="X28" s="52">
        <v>5.5</v>
      </c>
      <c r="Y28" s="79" t="s">
        <v>34</v>
      </c>
      <c r="Z28" s="79" t="s">
        <v>35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 x14ac:dyDescent="0.25">
      <c r="A29" s="23" t="s">
        <v>7</v>
      </c>
      <c r="B29" s="375"/>
      <c r="C29" s="10" t="s">
        <v>38</v>
      </c>
      <c r="D29" s="13"/>
      <c r="E29" s="13">
        <v>70</v>
      </c>
      <c r="F29" s="10" t="s">
        <v>303</v>
      </c>
      <c r="G29" s="13"/>
      <c r="H29" s="13">
        <v>65</v>
      </c>
      <c r="I29" s="10" t="s">
        <v>389</v>
      </c>
      <c r="J29" s="13" t="s">
        <v>382</v>
      </c>
      <c r="K29" s="13">
        <v>25</v>
      </c>
      <c r="L29" s="10" t="s">
        <v>462</v>
      </c>
      <c r="M29" s="90"/>
      <c r="N29" s="13">
        <v>30</v>
      </c>
      <c r="O29" s="10" t="str">
        <f>O28</f>
        <v>深色蔬菜</v>
      </c>
      <c r="P29" s="10"/>
      <c r="Q29" s="10">
        <v>110</v>
      </c>
      <c r="R29" s="82" t="s">
        <v>340</v>
      </c>
      <c r="S29" s="91"/>
      <c r="T29" s="13">
        <v>30</v>
      </c>
      <c r="U29" s="371"/>
      <c r="V29" s="53">
        <f>X28*15+X30*5+10+X32*15</f>
        <v>101.5</v>
      </c>
      <c r="W29" s="26" t="s">
        <v>67</v>
      </c>
      <c r="X29" s="54">
        <v>3</v>
      </c>
      <c r="Y29" s="79">
        <f>V31*9/V35*100</f>
        <v>31.380753138075313</v>
      </c>
      <c r="Z29" s="79">
        <f>V33*4/V35*100</f>
        <v>17.142132623304168</v>
      </c>
      <c r="AA29" s="3">
        <f>Z29*2</f>
        <v>34.284265246608335</v>
      </c>
      <c r="AB29" s="3"/>
      <c r="AC29" s="3">
        <f>Z29*15</f>
        <v>257.1319893495625</v>
      </c>
      <c r="AD29" s="3">
        <f>AA29*4+AC29*4</f>
        <v>1165.6650183846834</v>
      </c>
    </row>
    <row r="30" spans="1:30" ht="13.5" customHeight="1" x14ac:dyDescent="0.25">
      <c r="A30" s="23">
        <v>22</v>
      </c>
      <c r="B30" s="375"/>
      <c r="C30" s="10" t="s">
        <v>301</v>
      </c>
      <c r="D30" s="90"/>
      <c r="E30" s="13">
        <v>40</v>
      </c>
      <c r="F30" s="10"/>
      <c r="G30" s="90"/>
      <c r="H30" s="13"/>
      <c r="I30" s="10" t="s">
        <v>396</v>
      </c>
      <c r="J30" s="13"/>
      <c r="K30" s="13">
        <v>10</v>
      </c>
      <c r="L30" s="10" t="s">
        <v>463</v>
      </c>
      <c r="M30" s="90"/>
      <c r="N30" s="13">
        <v>10</v>
      </c>
      <c r="O30" s="10"/>
      <c r="P30" s="10"/>
      <c r="Q30" s="10"/>
      <c r="R30" s="10" t="s">
        <v>341</v>
      </c>
      <c r="S30" s="90"/>
      <c r="T30" s="13">
        <v>10</v>
      </c>
      <c r="U30" s="371"/>
      <c r="V30" s="55" t="s">
        <v>8</v>
      </c>
      <c r="W30" s="26" t="s">
        <v>68</v>
      </c>
      <c r="X30" s="54">
        <v>1.8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 x14ac:dyDescent="0.25">
      <c r="A31" s="23" t="s">
        <v>9</v>
      </c>
      <c r="B31" s="375"/>
      <c r="C31" s="10"/>
      <c r="D31" s="90"/>
      <c r="E31" s="13"/>
      <c r="F31" s="10"/>
      <c r="G31" s="10"/>
      <c r="H31" s="13"/>
      <c r="I31" s="10" t="s">
        <v>397</v>
      </c>
      <c r="J31" s="90"/>
      <c r="K31" s="13">
        <v>15</v>
      </c>
      <c r="L31" s="10" t="s">
        <v>464</v>
      </c>
      <c r="M31" s="90"/>
      <c r="N31" s="13">
        <v>5</v>
      </c>
      <c r="O31" s="10"/>
      <c r="P31" s="17"/>
      <c r="Q31" s="10"/>
      <c r="R31" s="10"/>
      <c r="S31" s="90"/>
      <c r="T31" s="13"/>
      <c r="U31" s="371"/>
      <c r="V31" s="53">
        <f>X29*5+X31*5</f>
        <v>27.5</v>
      </c>
      <c r="W31" s="26" t="s">
        <v>69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 x14ac:dyDescent="0.25">
      <c r="A32" s="373" t="s">
        <v>97</v>
      </c>
      <c r="B32" s="375"/>
      <c r="C32" s="17"/>
      <c r="D32" s="20"/>
      <c r="E32" s="12"/>
      <c r="F32" s="10"/>
      <c r="G32" s="13"/>
      <c r="H32" s="13"/>
      <c r="I32" s="10" t="s">
        <v>380</v>
      </c>
      <c r="J32" s="13"/>
      <c r="K32" s="13">
        <v>10</v>
      </c>
      <c r="L32" s="24" t="s">
        <v>465</v>
      </c>
      <c r="M32" s="25"/>
      <c r="N32" s="26">
        <v>10</v>
      </c>
      <c r="O32" s="10"/>
      <c r="P32" s="17"/>
      <c r="Q32" s="10"/>
      <c r="R32" s="10"/>
      <c r="S32" s="90"/>
      <c r="T32" s="13"/>
      <c r="U32" s="371"/>
      <c r="V32" s="55" t="s">
        <v>10</v>
      </c>
      <c r="W32" s="26" t="s">
        <v>71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 x14ac:dyDescent="0.25">
      <c r="A33" s="373"/>
      <c r="B33" s="375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7"/>
      <c r="T33" s="13"/>
      <c r="U33" s="371"/>
      <c r="V33" s="53">
        <f>X28*2+X29*7+X30</f>
        <v>33.799999999999997</v>
      </c>
      <c r="W33" s="56" t="s">
        <v>72</v>
      </c>
      <c r="X33" s="57"/>
      <c r="Y33" s="41"/>
      <c r="Z33" s="41"/>
      <c r="AC33" s="2">
        <f>Z33*15</f>
        <v>0</v>
      </c>
    </row>
    <row r="34" spans="1:30" ht="13.5" customHeight="1" x14ac:dyDescent="0.25">
      <c r="A34" s="18" t="s">
        <v>73</v>
      </c>
      <c r="B34" s="19"/>
      <c r="C34" s="17"/>
      <c r="D34" s="20"/>
      <c r="E34" s="12"/>
      <c r="F34" s="10"/>
      <c r="G34" s="17"/>
      <c r="H34" s="13"/>
      <c r="I34" s="10"/>
      <c r="J34" s="120"/>
      <c r="K34" s="10"/>
      <c r="L34" s="10"/>
      <c r="M34" s="120"/>
      <c r="N34" s="10"/>
      <c r="O34" s="10"/>
      <c r="P34" s="17"/>
      <c r="Q34" s="10"/>
      <c r="R34" s="10"/>
      <c r="S34" s="17"/>
      <c r="T34" s="13"/>
      <c r="U34" s="371"/>
      <c r="V34" s="55" t="s">
        <v>11</v>
      </c>
      <c r="W34" s="24"/>
      <c r="X34" s="54"/>
      <c r="Y34" s="80" t="s">
        <v>32</v>
      </c>
      <c r="Z34" s="80" t="s">
        <v>33</v>
      </c>
      <c r="AA34" s="2">
        <f>SUM(AA29:AA33)</f>
        <v>34.284265246608335</v>
      </c>
      <c r="AB34" s="2">
        <f>SUM(AB29:AB33)</f>
        <v>0</v>
      </c>
      <c r="AC34" s="2">
        <f>SUM(AC29:AC33)</f>
        <v>257.1319893495625</v>
      </c>
      <c r="AD34" s="2">
        <f>AA34*4+AB34*9+AC34*4</f>
        <v>1165.6650183846834</v>
      </c>
    </row>
    <row r="35" spans="1:30" ht="13.5" customHeight="1" x14ac:dyDescent="0.25">
      <c r="A35" s="27"/>
      <c r="B35" s="28"/>
      <c r="C35" s="17"/>
      <c r="D35" s="20"/>
      <c r="E35" s="12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376"/>
      <c r="V35" s="137">
        <f>V29*4+V31*9+V33*4</f>
        <v>788.7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 x14ac:dyDescent="0.25">
      <c r="A36" s="22">
        <v>10</v>
      </c>
      <c r="B36" s="367"/>
      <c r="C36" s="65" t="s">
        <v>283</v>
      </c>
      <c r="D36" s="66" t="s">
        <v>238</v>
      </c>
      <c r="E36" s="67"/>
      <c r="F36" s="68" t="s">
        <v>423</v>
      </c>
      <c r="G36" s="68" t="s">
        <v>236</v>
      </c>
      <c r="H36" s="68"/>
      <c r="I36" s="65" t="s">
        <v>306</v>
      </c>
      <c r="J36" s="65" t="s">
        <v>264</v>
      </c>
      <c r="K36" s="65"/>
      <c r="L36" s="68" t="s">
        <v>466</v>
      </c>
      <c r="M36" s="68" t="s">
        <v>467</v>
      </c>
      <c r="N36" s="68"/>
      <c r="O36" s="65" t="s">
        <v>226</v>
      </c>
      <c r="P36" s="65" t="s">
        <v>64</v>
      </c>
      <c r="Q36" s="65"/>
      <c r="R36" s="68" t="s">
        <v>308</v>
      </c>
      <c r="S36" s="68" t="s">
        <v>62</v>
      </c>
      <c r="T36" s="68"/>
      <c r="U36" s="370" t="s">
        <v>65</v>
      </c>
      <c r="V36" s="55" t="s">
        <v>6</v>
      </c>
      <c r="W36" s="51" t="s">
        <v>66</v>
      </c>
      <c r="X36" s="52">
        <v>5.7</v>
      </c>
      <c r="Y36" s="79" t="s">
        <v>34</v>
      </c>
      <c r="Z36" s="79" t="s">
        <v>35</v>
      </c>
    </row>
    <row r="37" spans="1:30" ht="13.5" customHeight="1" x14ac:dyDescent="0.25">
      <c r="A37" s="23" t="s">
        <v>7</v>
      </c>
      <c r="B37" s="368"/>
      <c r="C37" s="10" t="s">
        <v>409</v>
      </c>
      <c r="D37" s="11"/>
      <c r="E37" s="61">
        <v>110</v>
      </c>
      <c r="F37" s="10" t="s">
        <v>397</v>
      </c>
      <c r="G37" s="13"/>
      <c r="H37" s="13">
        <v>50</v>
      </c>
      <c r="I37" s="10" t="s">
        <v>330</v>
      </c>
      <c r="J37" s="13"/>
      <c r="K37" s="13">
        <v>30</v>
      </c>
      <c r="L37" s="10" t="s">
        <v>466</v>
      </c>
      <c r="M37" s="90" t="s">
        <v>454</v>
      </c>
      <c r="N37" s="13">
        <v>20</v>
      </c>
      <c r="O37" s="10" t="str">
        <f>O36</f>
        <v>淺色蔬菜</v>
      </c>
      <c r="P37" s="10"/>
      <c r="Q37" s="10">
        <v>100</v>
      </c>
      <c r="R37" s="82" t="s">
        <v>250</v>
      </c>
      <c r="S37" s="91"/>
      <c r="T37" s="13">
        <v>30</v>
      </c>
      <c r="U37" s="371"/>
      <c r="V37" s="53">
        <f>X36*15+X38*5+10</f>
        <v>104.5</v>
      </c>
      <c r="W37" s="26" t="s">
        <v>67</v>
      </c>
      <c r="X37" s="54">
        <v>2.5</v>
      </c>
      <c r="Y37" s="79">
        <f>V39*9/V43*100</f>
        <v>29.79358691418928</v>
      </c>
      <c r="Z37" s="79">
        <f>V41*4/V43*100</f>
        <v>15.94184084123069</v>
      </c>
    </row>
    <row r="38" spans="1:30" ht="13.5" customHeight="1" x14ac:dyDescent="0.25">
      <c r="A38" s="23">
        <v>23</v>
      </c>
      <c r="B38" s="368"/>
      <c r="C38" s="10"/>
      <c r="D38" s="11"/>
      <c r="E38" s="61"/>
      <c r="F38" s="10" t="s">
        <v>380</v>
      </c>
      <c r="G38" s="13"/>
      <c r="H38" s="13">
        <v>10</v>
      </c>
      <c r="I38" s="10" t="s">
        <v>331</v>
      </c>
      <c r="J38" s="13" t="s">
        <v>332</v>
      </c>
      <c r="K38" s="13">
        <v>20</v>
      </c>
      <c r="L38" s="10"/>
      <c r="M38" s="90"/>
      <c r="N38" s="13"/>
      <c r="O38" s="10"/>
      <c r="P38" s="10"/>
      <c r="Q38" s="10"/>
      <c r="R38" s="10" t="s">
        <v>259</v>
      </c>
      <c r="S38" s="91"/>
      <c r="T38" s="13">
        <v>10</v>
      </c>
      <c r="U38" s="371"/>
      <c r="V38" s="55" t="s">
        <v>8</v>
      </c>
      <c r="W38" s="26" t="s">
        <v>68</v>
      </c>
      <c r="X38" s="54">
        <v>1.8</v>
      </c>
      <c r="Y38" s="42"/>
      <c r="Z38" s="42"/>
    </row>
    <row r="39" spans="1:30" ht="13.5" customHeight="1" x14ac:dyDescent="0.25">
      <c r="A39" s="23" t="s">
        <v>9</v>
      </c>
      <c r="B39" s="368"/>
      <c r="C39" s="10"/>
      <c r="D39" s="11"/>
      <c r="E39" s="61"/>
      <c r="F39" s="10" t="s">
        <v>424</v>
      </c>
      <c r="G39" s="13" t="s">
        <v>426</v>
      </c>
      <c r="H39" s="13">
        <v>5</v>
      </c>
      <c r="I39" s="10" t="s">
        <v>333</v>
      </c>
      <c r="J39" s="13"/>
      <c r="K39" s="13">
        <v>15</v>
      </c>
      <c r="L39" s="10"/>
      <c r="M39" s="13"/>
      <c r="N39" s="13"/>
      <c r="O39" s="10"/>
      <c r="P39" s="17"/>
      <c r="Q39" s="10"/>
      <c r="R39" s="10"/>
      <c r="S39" s="90"/>
      <c r="T39" s="13"/>
      <c r="U39" s="371"/>
      <c r="V39" s="53">
        <f>X37*5+X39*5</f>
        <v>25.5</v>
      </c>
      <c r="W39" s="26" t="s">
        <v>69</v>
      </c>
      <c r="X39" s="54">
        <v>2.6</v>
      </c>
      <c r="Y39" s="42"/>
      <c r="Z39" s="42"/>
    </row>
    <row r="40" spans="1:30" ht="13.5" customHeight="1" x14ac:dyDescent="0.25">
      <c r="A40" s="373" t="s">
        <v>98</v>
      </c>
      <c r="B40" s="368"/>
      <c r="C40" s="10"/>
      <c r="D40" s="20"/>
      <c r="E40" s="61"/>
      <c r="F40" s="10"/>
      <c r="G40" s="17"/>
      <c r="H40" s="13"/>
      <c r="I40" s="10"/>
      <c r="J40" s="136"/>
      <c r="K40" s="13"/>
      <c r="L40" s="10"/>
      <c r="M40" s="90"/>
      <c r="N40" s="13"/>
      <c r="O40" s="10"/>
      <c r="P40" s="17"/>
      <c r="Q40" s="10"/>
      <c r="R40" s="10"/>
      <c r="S40" s="90"/>
      <c r="T40" s="13"/>
      <c r="U40" s="371"/>
      <c r="V40" s="55" t="s">
        <v>10</v>
      </c>
      <c r="W40" s="26" t="s">
        <v>71</v>
      </c>
      <c r="X40" s="54"/>
      <c r="Y40" s="42"/>
      <c r="Z40" s="42"/>
    </row>
    <row r="41" spans="1:30" ht="13.5" customHeight="1" x14ac:dyDescent="0.25">
      <c r="A41" s="374"/>
      <c r="B41" s="369"/>
      <c r="C41" s="10"/>
      <c r="D41" s="20"/>
      <c r="E41" s="61"/>
      <c r="F41" s="10"/>
      <c r="G41" s="17"/>
      <c r="H41" s="13"/>
      <c r="I41" s="10"/>
      <c r="J41" s="120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371"/>
      <c r="V41" s="53">
        <f>X36*2+X37*7+X38</f>
        <v>30.7</v>
      </c>
      <c r="W41" s="56" t="s">
        <v>72</v>
      </c>
      <c r="X41" s="57"/>
      <c r="Y41" s="41"/>
      <c r="Z41" s="41"/>
    </row>
    <row r="42" spans="1:30" ht="13.5" customHeight="1" x14ac:dyDescent="0.25">
      <c r="A42" s="18" t="s">
        <v>73</v>
      </c>
      <c r="B42" s="19"/>
      <c r="C42" s="17"/>
      <c r="D42" s="20"/>
      <c r="E42" s="12"/>
      <c r="F42" s="10"/>
      <c r="G42" s="17"/>
      <c r="H42" s="13"/>
      <c r="I42" s="10"/>
      <c r="J42" s="120"/>
      <c r="K42" s="13"/>
      <c r="L42" s="10"/>
      <c r="M42" s="120"/>
      <c r="N42" s="13"/>
      <c r="O42" s="10"/>
      <c r="P42" s="17"/>
      <c r="Q42" s="10"/>
      <c r="R42" s="10"/>
      <c r="S42" s="17"/>
      <c r="T42" s="13"/>
      <c r="U42" s="371"/>
      <c r="V42" s="55" t="s">
        <v>11</v>
      </c>
      <c r="W42" s="24"/>
      <c r="X42" s="54"/>
      <c r="Y42" s="80" t="s">
        <v>32</v>
      </c>
      <c r="Z42" s="80" t="s">
        <v>33</v>
      </c>
    </row>
    <row r="43" spans="1:30" ht="13.5" customHeight="1" thickBot="1" x14ac:dyDescent="0.3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372"/>
      <c r="V43" s="62">
        <f>V37*4+V39*9+V41*4</f>
        <v>770.3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13" zoomScaleNormal="100" workbookViewId="0">
      <selection activeCell="T34" sqref="T34"/>
    </sheetView>
  </sheetViews>
  <sheetFormatPr defaultColWidth="9" defaultRowHeight="13.5" customHeight="1" x14ac:dyDescent="0.25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 x14ac:dyDescent="0.3">
      <c r="A1" s="392" t="s">
        <v>474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Z1" s="3"/>
    </row>
    <row r="2" spans="1:30" s="2" customFormat="1" ht="13.5" customHeight="1" thickBot="1" x14ac:dyDescent="0.3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 x14ac:dyDescent="0.25">
      <c r="A3" s="43" t="s">
        <v>54</v>
      </c>
      <c r="B3" s="44" t="s">
        <v>0</v>
      </c>
      <c r="C3" s="45" t="s">
        <v>1</v>
      </c>
      <c r="D3" s="46" t="s">
        <v>24</v>
      </c>
      <c r="E3" s="47" t="s">
        <v>56</v>
      </c>
      <c r="F3" s="45" t="s">
        <v>2</v>
      </c>
      <c r="G3" s="45" t="s">
        <v>55</v>
      </c>
      <c r="H3" s="45" t="s">
        <v>56</v>
      </c>
      <c r="I3" s="45" t="s">
        <v>3</v>
      </c>
      <c r="J3" s="45" t="s">
        <v>55</v>
      </c>
      <c r="K3" s="45" t="s">
        <v>56</v>
      </c>
      <c r="L3" s="45" t="s">
        <v>3</v>
      </c>
      <c r="M3" s="45" t="s">
        <v>55</v>
      </c>
      <c r="N3" s="45" t="s">
        <v>56</v>
      </c>
      <c r="O3" s="45" t="s">
        <v>3</v>
      </c>
      <c r="P3" s="45" t="s">
        <v>55</v>
      </c>
      <c r="Q3" s="45" t="s">
        <v>56</v>
      </c>
      <c r="R3" s="46" t="s">
        <v>4</v>
      </c>
      <c r="S3" s="45" t="s">
        <v>55</v>
      </c>
      <c r="T3" s="45" t="s">
        <v>56</v>
      </c>
      <c r="U3" s="45" t="s">
        <v>57</v>
      </c>
      <c r="V3" s="48" t="s">
        <v>5</v>
      </c>
      <c r="W3" s="45" t="s">
        <v>58</v>
      </c>
      <c r="X3" s="49" t="s">
        <v>59</v>
      </c>
      <c r="Y3" s="3"/>
    </row>
    <row r="4" spans="1:30" ht="13.5" customHeight="1" x14ac:dyDescent="0.25">
      <c r="A4" s="22">
        <v>10</v>
      </c>
      <c r="B4" s="367"/>
      <c r="C4" s="65" t="s">
        <v>60</v>
      </c>
      <c r="D4" s="66" t="s">
        <v>61</v>
      </c>
      <c r="E4" s="67"/>
      <c r="F4" s="65" t="s">
        <v>309</v>
      </c>
      <c r="G4" s="65" t="s">
        <v>243</v>
      </c>
      <c r="H4" s="65"/>
      <c r="I4" s="68" t="s">
        <v>427</v>
      </c>
      <c r="J4" s="92" t="s">
        <v>236</v>
      </c>
      <c r="K4" s="68"/>
      <c r="L4" s="68" t="s">
        <v>310</v>
      </c>
      <c r="M4" s="68" t="s">
        <v>238</v>
      </c>
      <c r="N4" s="68"/>
      <c r="O4" s="65" t="s">
        <v>63</v>
      </c>
      <c r="P4" s="65" t="s">
        <v>64</v>
      </c>
      <c r="Q4" s="65"/>
      <c r="R4" s="68" t="s">
        <v>265</v>
      </c>
      <c r="S4" s="68" t="s">
        <v>62</v>
      </c>
      <c r="T4" s="68"/>
      <c r="U4" s="370" t="s">
        <v>65</v>
      </c>
      <c r="V4" s="50" t="s">
        <v>6</v>
      </c>
      <c r="W4" s="51" t="s">
        <v>66</v>
      </c>
      <c r="X4" s="52">
        <v>6.5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 x14ac:dyDescent="0.25">
      <c r="A5" s="23" t="s">
        <v>7</v>
      </c>
      <c r="B5" s="368"/>
      <c r="C5" s="10" t="s">
        <v>409</v>
      </c>
      <c r="D5" s="11"/>
      <c r="E5" s="61">
        <v>110</v>
      </c>
      <c r="F5" s="10" t="s">
        <v>398</v>
      </c>
      <c r="G5" s="26"/>
      <c r="H5" s="26">
        <v>60</v>
      </c>
      <c r="I5" s="10" t="s">
        <v>428</v>
      </c>
      <c r="J5" s="13" t="s">
        <v>431</v>
      </c>
      <c r="K5" s="13">
        <v>30</v>
      </c>
      <c r="L5" s="10" t="s">
        <v>402</v>
      </c>
      <c r="M5" s="90" t="s">
        <v>307</v>
      </c>
      <c r="N5" s="13">
        <v>50</v>
      </c>
      <c r="O5" s="10" t="str">
        <f>O4</f>
        <v>淺色蔬菜</v>
      </c>
      <c r="P5" s="10"/>
      <c r="Q5" s="10">
        <v>120</v>
      </c>
      <c r="R5" s="82" t="s">
        <v>43</v>
      </c>
      <c r="S5" s="91" t="s">
        <v>42</v>
      </c>
      <c r="T5" s="13">
        <v>30</v>
      </c>
      <c r="U5" s="371"/>
      <c r="V5" s="53">
        <f>X4*15+X6*5+10</f>
        <v>115</v>
      </c>
      <c r="W5" s="26" t="s">
        <v>67</v>
      </c>
      <c r="X5" s="54">
        <v>2.5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 x14ac:dyDescent="0.25">
      <c r="A6" s="23">
        <v>26</v>
      </c>
      <c r="B6" s="368"/>
      <c r="C6" s="10"/>
      <c r="D6" s="13"/>
      <c r="E6" s="12"/>
      <c r="F6" s="10"/>
      <c r="G6" s="13"/>
      <c r="H6" s="13"/>
      <c r="I6" s="10" t="s">
        <v>429</v>
      </c>
      <c r="J6" s="13"/>
      <c r="K6" s="13">
        <v>15</v>
      </c>
      <c r="L6" s="10"/>
      <c r="M6" s="94"/>
      <c r="N6" s="13"/>
      <c r="O6" s="10"/>
      <c r="P6" s="10"/>
      <c r="Q6" s="10"/>
      <c r="R6" s="10" t="s">
        <v>44</v>
      </c>
      <c r="S6" s="91"/>
      <c r="T6" s="13">
        <v>10</v>
      </c>
      <c r="U6" s="371"/>
      <c r="V6" s="55" t="s">
        <v>8</v>
      </c>
      <c r="W6" s="26" t="s">
        <v>68</v>
      </c>
      <c r="X6" s="54">
        <v>1.5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 x14ac:dyDescent="0.25">
      <c r="A7" s="23" t="s">
        <v>9</v>
      </c>
      <c r="B7" s="368"/>
      <c r="C7" s="10"/>
      <c r="D7" s="11"/>
      <c r="E7" s="61"/>
      <c r="F7" s="10"/>
      <c r="G7" s="134"/>
      <c r="H7" s="13"/>
      <c r="I7" s="10" t="s">
        <v>430</v>
      </c>
      <c r="J7" s="13"/>
      <c r="K7" s="13">
        <v>15</v>
      </c>
      <c r="L7" s="10"/>
      <c r="M7" s="90"/>
      <c r="N7" s="13"/>
      <c r="O7" s="10"/>
      <c r="P7" s="17"/>
      <c r="Q7" s="10"/>
      <c r="R7" s="10" t="s">
        <v>45</v>
      </c>
      <c r="S7" s="13"/>
      <c r="T7" s="13"/>
      <c r="U7" s="371"/>
      <c r="V7" s="53">
        <f>X5*5+X7*5</f>
        <v>25</v>
      </c>
      <c r="W7" s="26" t="s">
        <v>69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 x14ac:dyDescent="0.25">
      <c r="A8" s="373" t="s">
        <v>70</v>
      </c>
      <c r="B8" s="368"/>
      <c r="C8" s="10"/>
      <c r="D8" s="11"/>
      <c r="E8" s="61"/>
      <c r="F8" s="10"/>
      <c r="G8" s="17"/>
      <c r="H8" s="13"/>
      <c r="I8" s="10"/>
      <c r="J8" s="13"/>
      <c r="K8" s="13"/>
      <c r="L8" s="10"/>
      <c r="M8" s="20"/>
      <c r="N8" s="61"/>
      <c r="O8" s="10"/>
      <c r="P8" s="17"/>
      <c r="Q8" s="10"/>
      <c r="R8" s="10"/>
      <c r="S8" s="90"/>
      <c r="T8" s="13"/>
      <c r="U8" s="371"/>
      <c r="V8" s="55" t="s">
        <v>10</v>
      </c>
      <c r="W8" s="26" t="s">
        <v>71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 x14ac:dyDescent="0.25">
      <c r="A9" s="374"/>
      <c r="B9" s="369"/>
      <c r="C9" s="10"/>
      <c r="D9" s="20"/>
      <c r="E9" s="61"/>
      <c r="F9" s="10"/>
      <c r="G9" s="17"/>
      <c r="H9" s="13"/>
      <c r="I9" s="10"/>
      <c r="J9" s="90"/>
      <c r="K9" s="13"/>
      <c r="L9" s="10"/>
      <c r="M9" s="120"/>
      <c r="N9" s="13"/>
      <c r="O9" s="10"/>
      <c r="P9" s="17"/>
      <c r="Q9" s="10"/>
      <c r="R9" s="10"/>
      <c r="S9" s="120"/>
      <c r="T9" s="13"/>
      <c r="U9" s="371"/>
      <c r="V9" s="53">
        <f>X4*2+X5*7+X6</f>
        <v>32</v>
      </c>
      <c r="W9" s="56" t="s">
        <v>72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 x14ac:dyDescent="0.25">
      <c r="A10" s="18" t="s">
        <v>73</v>
      </c>
      <c r="B10" s="19"/>
      <c r="C10" s="17"/>
      <c r="D10" s="20"/>
      <c r="E10" s="12"/>
      <c r="F10" s="10"/>
      <c r="G10" s="17"/>
      <c r="H10" s="13"/>
      <c r="I10" s="10"/>
      <c r="J10" s="120"/>
      <c r="K10" s="10"/>
      <c r="L10" s="10"/>
      <c r="M10" s="120"/>
      <c r="N10" s="10"/>
      <c r="O10" s="10"/>
      <c r="P10" s="17"/>
      <c r="Q10" s="10"/>
      <c r="R10" s="10"/>
      <c r="S10" s="17"/>
      <c r="T10" s="13"/>
      <c r="U10" s="37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 x14ac:dyDescent="0.25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376"/>
      <c r="V11" s="58">
        <f>V5*4+V7*9+V9*4</f>
        <v>813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 x14ac:dyDescent="0.25">
      <c r="A12" s="23">
        <v>10</v>
      </c>
      <c r="B12" s="369"/>
      <c r="C12" s="65" t="s">
        <v>275</v>
      </c>
      <c r="D12" s="66" t="s">
        <v>61</v>
      </c>
      <c r="E12" s="67"/>
      <c r="F12" s="68" t="s">
        <v>311</v>
      </c>
      <c r="G12" s="68" t="s">
        <v>62</v>
      </c>
      <c r="H12" s="68"/>
      <c r="I12" s="68" t="s">
        <v>312</v>
      </c>
      <c r="J12" s="92" t="s">
        <v>236</v>
      </c>
      <c r="K12" s="68"/>
      <c r="L12" s="68" t="s">
        <v>313</v>
      </c>
      <c r="M12" s="68" t="s">
        <v>268</v>
      </c>
      <c r="N12" s="68"/>
      <c r="O12" s="65" t="s">
        <v>93</v>
      </c>
      <c r="P12" s="65" t="s">
        <v>64</v>
      </c>
      <c r="Q12" s="65"/>
      <c r="R12" s="68" t="s">
        <v>314</v>
      </c>
      <c r="S12" s="68" t="s">
        <v>62</v>
      </c>
      <c r="T12" s="68"/>
      <c r="U12" s="370" t="s">
        <v>65</v>
      </c>
      <c r="V12" s="50" t="s">
        <v>6</v>
      </c>
      <c r="W12" s="51" t="s">
        <v>66</v>
      </c>
      <c r="X12" s="52">
        <v>5.5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 x14ac:dyDescent="0.25">
      <c r="A13" s="23" t="s">
        <v>7</v>
      </c>
      <c r="B13" s="375"/>
      <c r="C13" s="10" t="s">
        <v>38</v>
      </c>
      <c r="D13" s="13"/>
      <c r="E13" s="13">
        <v>90</v>
      </c>
      <c r="F13" s="10" t="s">
        <v>375</v>
      </c>
      <c r="G13" s="13"/>
      <c r="H13" s="13">
        <v>50</v>
      </c>
      <c r="I13" s="10" t="s">
        <v>368</v>
      </c>
      <c r="J13" s="13"/>
      <c r="K13" s="13">
        <v>30</v>
      </c>
      <c r="L13" s="10" t="s">
        <v>404</v>
      </c>
      <c r="M13" s="13"/>
      <c r="N13" s="13">
        <v>40</v>
      </c>
      <c r="O13" s="10" t="str">
        <f>O12</f>
        <v>深色蔬菜</v>
      </c>
      <c r="P13" s="10"/>
      <c r="Q13" s="10">
        <v>100</v>
      </c>
      <c r="R13" s="82" t="s">
        <v>354</v>
      </c>
      <c r="S13" s="91"/>
      <c r="T13" s="13">
        <v>25</v>
      </c>
      <c r="U13" s="371"/>
      <c r="V13" s="53">
        <f>X12*15+X14*5+10</f>
        <v>101.5</v>
      </c>
      <c r="W13" s="26" t="s">
        <v>67</v>
      </c>
      <c r="X13" s="54">
        <v>2.6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 x14ac:dyDescent="0.25">
      <c r="A14" s="23">
        <v>27</v>
      </c>
      <c r="B14" s="375"/>
      <c r="C14" s="10" t="s">
        <v>384</v>
      </c>
      <c r="D14" s="13"/>
      <c r="E14" s="13">
        <v>55</v>
      </c>
      <c r="F14" s="10" t="s">
        <v>403</v>
      </c>
      <c r="G14" s="13"/>
      <c r="H14" s="13">
        <v>10</v>
      </c>
      <c r="I14" s="10" t="s">
        <v>26</v>
      </c>
      <c r="J14" s="10"/>
      <c r="K14" s="13">
        <v>5</v>
      </c>
      <c r="L14" s="10"/>
      <c r="M14" s="13"/>
      <c r="N14" s="13"/>
      <c r="O14" s="10"/>
      <c r="P14" s="10"/>
      <c r="Q14" s="10"/>
      <c r="R14" s="10" t="s">
        <v>351</v>
      </c>
      <c r="S14" s="91"/>
      <c r="T14" s="13">
        <v>5</v>
      </c>
      <c r="U14" s="371"/>
      <c r="V14" s="55" t="s">
        <v>8</v>
      </c>
      <c r="W14" s="26" t="s">
        <v>68</v>
      </c>
      <c r="X14" s="54">
        <v>1.8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 x14ac:dyDescent="0.25">
      <c r="A15" s="23" t="s">
        <v>74</v>
      </c>
      <c r="B15" s="375"/>
      <c r="C15" s="10"/>
      <c r="D15" s="95"/>
      <c r="E15" s="61"/>
      <c r="F15" s="10"/>
      <c r="G15" s="13"/>
      <c r="H15" s="13"/>
      <c r="I15" s="10" t="s">
        <v>31</v>
      </c>
      <c r="J15" s="13"/>
      <c r="K15" s="13">
        <v>10</v>
      </c>
      <c r="L15" s="10"/>
      <c r="M15" s="13"/>
      <c r="N15" s="13"/>
      <c r="O15" s="10"/>
      <c r="P15" s="17"/>
      <c r="Q15" s="10"/>
      <c r="R15" s="10"/>
      <c r="S15" s="13"/>
      <c r="T15" s="13"/>
      <c r="U15" s="371"/>
      <c r="V15" s="53">
        <f>X13*5+X15*5</f>
        <v>25.5</v>
      </c>
      <c r="W15" s="26" t="s">
        <v>69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 x14ac:dyDescent="0.25">
      <c r="A16" s="373" t="s">
        <v>75</v>
      </c>
      <c r="B16" s="375"/>
      <c r="C16" s="17"/>
      <c r="D16" s="20"/>
      <c r="E16" s="12"/>
      <c r="F16" s="10"/>
      <c r="G16" s="13"/>
      <c r="H16" s="13"/>
      <c r="I16" s="10"/>
      <c r="J16" s="120"/>
      <c r="K16" s="13"/>
      <c r="L16" s="10"/>
      <c r="M16" s="120"/>
      <c r="N16" s="13"/>
      <c r="O16" s="10"/>
      <c r="P16" s="17"/>
      <c r="Q16" s="10"/>
      <c r="R16" s="10"/>
      <c r="S16" s="13"/>
      <c r="T16" s="13"/>
      <c r="U16" s="371"/>
      <c r="V16" s="55" t="s">
        <v>10</v>
      </c>
      <c r="W16" s="26" t="s">
        <v>71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 x14ac:dyDescent="0.25">
      <c r="A17" s="373"/>
      <c r="B17" s="375"/>
      <c r="C17" s="17"/>
      <c r="D17" s="20"/>
      <c r="E17" s="12"/>
      <c r="F17" s="10"/>
      <c r="G17" s="17"/>
      <c r="H17" s="13"/>
      <c r="I17" s="10"/>
      <c r="J17" s="90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371"/>
      <c r="V17" s="53">
        <f>X12*2+X13*7+X14</f>
        <v>31</v>
      </c>
      <c r="W17" s="56" t="s">
        <v>72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 x14ac:dyDescent="0.25">
      <c r="A18" s="18" t="s">
        <v>73</v>
      </c>
      <c r="B18" s="19"/>
      <c r="C18" s="17"/>
      <c r="D18" s="20"/>
      <c r="E18" s="12"/>
      <c r="F18" s="10"/>
      <c r="G18" s="17"/>
      <c r="H18" s="13"/>
      <c r="I18" s="10"/>
      <c r="J18" s="120"/>
      <c r="K18" s="10"/>
      <c r="L18" s="10"/>
      <c r="M18" s="120"/>
      <c r="N18" s="13"/>
      <c r="O18" s="10"/>
      <c r="P18" s="17"/>
      <c r="Q18" s="10"/>
      <c r="R18" s="10"/>
      <c r="S18" s="17"/>
      <c r="T18" s="13"/>
      <c r="U18" s="37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 x14ac:dyDescent="0.3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376"/>
      <c r="V19" s="58">
        <f>V13*4+V15*9+V17*4</f>
        <v>759.5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 x14ac:dyDescent="0.25">
      <c r="A20" s="22">
        <v>10</v>
      </c>
      <c r="B20" s="375"/>
      <c r="C20" s="65" t="s">
        <v>315</v>
      </c>
      <c r="D20" s="66" t="s">
        <v>264</v>
      </c>
      <c r="E20" s="67"/>
      <c r="F20" s="68" t="s">
        <v>316</v>
      </c>
      <c r="G20" s="68" t="s">
        <v>234</v>
      </c>
      <c r="H20" s="68"/>
      <c r="I20" s="68" t="s">
        <v>468</v>
      </c>
      <c r="J20" s="92" t="s">
        <v>243</v>
      </c>
      <c r="K20" s="68"/>
      <c r="L20" s="68" t="s">
        <v>432</v>
      </c>
      <c r="M20" s="68" t="s">
        <v>236</v>
      </c>
      <c r="N20" s="68"/>
      <c r="O20" s="65" t="s">
        <v>93</v>
      </c>
      <c r="P20" s="65" t="s">
        <v>64</v>
      </c>
      <c r="Q20" s="65"/>
      <c r="R20" s="65" t="s">
        <v>305</v>
      </c>
      <c r="S20" s="65" t="s">
        <v>100</v>
      </c>
      <c r="T20" s="65"/>
      <c r="U20" s="370" t="s">
        <v>65</v>
      </c>
      <c r="V20" s="50" t="s">
        <v>6</v>
      </c>
      <c r="W20" s="51" t="s">
        <v>66</v>
      </c>
      <c r="X20" s="52">
        <v>6.7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 x14ac:dyDescent="0.25">
      <c r="A21" s="23" t="s">
        <v>94</v>
      </c>
      <c r="B21" s="375"/>
      <c r="C21" s="10" t="s">
        <v>47</v>
      </c>
      <c r="D21" s="11"/>
      <c r="E21" s="12">
        <v>220</v>
      </c>
      <c r="F21" s="10" t="s">
        <v>327</v>
      </c>
      <c r="G21" s="13"/>
      <c r="H21" s="13">
        <v>60</v>
      </c>
      <c r="I21" s="10" t="s">
        <v>469</v>
      </c>
      <c r="J21" s="13" t="s">
        <v>414</v>
      </c>
      <c r="K21" s="13">
        <v>40</v>
      </c>
      <c r="L21" s="10" t="s">
        <v>399</v>
      </c>
      <c r="M21" s="13"/>
      <c r="N21" s="13">
        <v>20</v>
      </c>
      <c r="O21" s="10" t="str">
        <f>O20</f>
        <v>深色蔬菜</v>
      </c>
      <c r="P21" s="93"/>
      <c r="Q21" s="10">
        <v>100</v>
      </c>
      <c r="R21" s="82" t="s">
        <v>340</v>
      </c>
      <c r="S21" s="91"/>
      <c r="T21" s="13">
        <v>30</v>
      </c>
      <c r="U21" s="371"/>
      <c r="V21" s="53">
        <f>X20*15+X22*5+10</f>
        <v>120.5</v>
      </c>
      <c r="W21" s="26" t="s">
        <v>67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 x14ac:dyDescent="0.25">
      <c r="A22" s="23">
        <v>28</v>
      </c>
      <c r="B22" s="375"/>
      <c r="C22" s="10" t="s">
        <v>30</v>
      </c>
      <c r="D22" s="13"/>
      <c r="E22" s="13">
        <v>15</v>
      </c>
      <c r="F22" s="10"/>
      <c r="G22" s="13"/>
      <c r="H22" s="13"/>
      <c r="I22" s="10"/>
      <c r="J22" s="10"/>
      <c r="K22" s="13"/>
      <c r="L22" s="10" t="s">
        <v>366</v>
      </c>
      <c r="M22" s="90"/>
      <c r="N22" s="13">
        <v>25</v>
      </c>
      <c r="O22" s="10"/>
      <c r="P22" s="10"/>
      <c r="Q22" s="10"/>
      <c r="R22" s="10" t="s">
        <v>341</v>
      </c>
      <c r="S22" s="13"/>
      <c r="T22" s="13">
        <v>15</v>
      </c>
      <c r="U22" s="371"/>
      <c r="V22" s="55" t="s">
        <v>8</v>
      </c>
      <c r="W22" s="26" t="s">
        <v>68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 x14ac:dyDescent="0.25">
      <c r="A23" s="23" t="s">
        <v>9</v>
      </c>
      <c r="B23" s="375"/>
      <c r="C23" s="10" t="s">
        <v>26</v>
      </c>
      <c r="D23" s="11"/>
      <c r="E23" s="61">
        <v>10</v>
      </c>
      <c r="F23" s="10"/>
      <c r="G23" s="13"/>
      <c r="H23" s="13"/>
      <c r="I23" s="10"/>
      <c r="J23" s="13"/>
      <c r="K23" s="13"/>
      <c r="L23" s="10" t="s">
        <v>400</v>
      </c>
      <c r="M23" s="90" t="s">
        <v>425</v>
      </c>
      <c r="N23" s="13">
        <v>10</v>
      </c>
      <c r="O23" s="10"/>
      <c r="P23" s="17"/>
      <c r="Q23" s="10"/>
      <c r="R23" s="10"/>
      <c r="S23" s="13"/>
      <c r="T23" s="13"/>
      <c r="U23" s="371"/>
      <c r="V23" s="53">
        <f>X21*5+X23*5</f>
        <v>26.5</v>
      </c>
      <c r="W23" s="26" t="s">
        <v>69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 x14ac:dyDescent="0.25">
      <c r="A24" s="373" t="s">
        <v>96</v>
      </c>
      <c r="B24" s="375"/>
      <c r="C24" s="10" t="s">
        <v>37</v>
      </c>
      <c r="D24" s="11"/>
      <c r="E24" s="61">
        <v>5</v>
      </c>
      <c r="F24" s="10"/>
      <c r="G24" s="17"/>
      <c r="H24" s="13"/>
      <c r="I24" s="10"/>
      <c r="J24" s="120"/>
      <c r="K24" s="13"/>
      <c r="L24" s="10" t="s">
        <v>401</v>
      </c>
      <c r="M24" s="90" t="s">
        <v>42</v>
      </c>
      <c r="N24" s="13">
        <v>10</v>
      </c>
      <c r="O24" s="10"/>
      <c r="P24" s="17"/>
      <c r="Q24" s="10"/>
      <c r="R24" s="10"/>
      <c r="S24" s="17"/>
      <c r="T24" s="13"/>
      <c r="U24" s="371"/>
      <c r="V24" s="55" t="s">
        <v>10</v>
      </c>
      <c r="W24" s="26" t="s">
        <v>71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 x14ac:dyDescent="0.25">
      <c r="A25" s="373"/>
      <c r="B25" s="375"/>
      <c r="C25" s="10"/>
      <c r="D25" s="20"/>
      <c r="E25" s="61"/>
      <c r="F25" s="10"/>
      <c r="G25" s="17"/>
      <c r="H25" s="13"/>
      <c r="I25" s="10"/>
      <c r="J25" s="120"/>
      <c r="K25" s="13"/>
      <c r="L25" s="10"/>
      <c r="M25" s="90"/>
      <c r="N25" s="13"/>
      <c r="O25" s="10"/>
      <c r="P25" s="17"/>
      <c r="Q25" s="10"/>
      <c r="R25" s="10"/>
      <c r="S25" s="17"/>
      <c r="T25" s="13"/>
      <c r="U25" s="371"/>
      <c r="V25" s="53">
        <f>X20*2+X21*7+X22</f>
        <v>32.9</v>
      </c>
      <c r="W25" s="56" t="s">
        <v>72</v>
      </c>
      <c r="X25" s="57"/>
      <c r="Y25" s="2" t="s">
        <v>21</v>
      </c>
      <c r="AC25" s="2">
        <f>Z25*15</f>
        <v>0</v>
      </c>
    </row>
    <row r="26" spans="1:30" ht="13.5" customHeight="1" x14ac:dyDescent="0.25">
      <c r="A26" s="18" t="s">
        <v>73</v>
      </c>
      <c r="B26" s="19"/>
      <c r="C26" s="17"/>
      <c r="D26" s="20"/>
      <c r="E26" s="12"/>
      <c r="F26" s="10"/>
      <c r="G26" s="17"/>
      <c r="H26" s="13"/>
      <c r="I26" s="10"/>
      <c r="J26" s="120"/>
      <c r="K26" s="10"/>
      <c r="L26" s="10"/>
      <c r="M26" s="120"/>
      <c r="N26" s="10"/>
      <c r="O26" s="10"/>
      <c r="P26" s="17"/>
      <c r="Q26" s="10"/>
      <c r="R26" s="10"/>
      <c r="S26" s="17"/>
      <c r="T26" s="13"/>
      <c r="U26" s="37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 x14ac:dyDescent="0.3">
      <c r="A27" s="75"/>
      <c r="B27" s="76"/>
      <c r="C27" s="122"/>
      <c r="D27" s="123"/>
      <c r="E27" s="124"/>
      <c r="F27" s="125"/>
      <c r="G27" s="122"/>
      <c r="H27" s="126"/>
      <c r="I27" s="125"/>
      <c r="J27" s="121"/>
      <c r="K27" s="125"/>
      <c r="L27" s="125"/>
      <c r="M27" s="121"/>
      <c r="N27" s="125"/>
      <c r="O27" s="125"/>
      <c r="P27" s="122"/>
      <c r="Q27" s="125"/>
      <c r="R27" s="125"/>
      <c r="S27" s="122"/>
      <c r="T27" s="126"/>
      <c r="U27" s="376"/>
      <c r="V27" s="58">
        <f>V21*4+V23*9+V25*4</f>
        <v>852.1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 x14ac:dyDescent="0.25">
      <c r="A28" s="22">
        <v>10</v>
      </c>
      <c r="B28" s="375"/>
      <c r="C28" s="68" t="s">
        <v>317</v>
      </c>
      <c r="D28" s="117" t="s">
        <v>61</v>
      </c>
      <c r="E28" s="118"/>
      <c r="F28" s="68" t="s">
        <v>318</v>
      </c>
      <c r="G28" s="68" t="s">
        <v>62</v>
      </c>
      <c r="H28" s="68"/>
      <c r="I28" s="68" t="s">
        <v>319</v>
      </c>
      <c r="J28" s="68" t="s">
        <v>264</v>
      </c>
      <c r="K28" s="68"/>
      <c r="L28" s="68" t="s">
        <v>320</v>
      </c>
      <c r="M28" s="68" t="s">
        <v>238</v>
      </c>
      <c r="N28" s="68"/>
      <c r="O28" s="68" t="s">
        <v>63</v>
      </c>
      <c r="P28" s="68" t="s">
        <v>64</v>
      </c>
      <c r="Q28" s="68"/>
      <c r="R28" s="68" t="s">
        <v>322</v>
      </c>
      <c r="S28" s="68" t="s">
        <v>62</v>
      </c>
      <c r="T28" s="68"/>
      <c r="U28" s="370" t="s">
        <v>65</v>
      </c>
      <c r="V28" s="50" t="s">
        <v>6</v>
      </c>
      <c r="W28" s="51" t="s">
        <v>66</v>
      </c>
      <c r="X28" s="52">
        <v>6</v>
      </c>
      <c r="Y28" s="79" t="s">
        <v>34</v>
      </c>
      <c r="Z28" s="79" t="s">
        <v>35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 x14ac:dyDescent="0.25">
      <c r="A29" s="23" t="s">
        <v>7</v>
      </c>
      <c r="B29" s="375"/>
      <c r="C29" s="10" t="s">
        <v>38</v>
      </c>
      <c r="D29" s="11"/>
      <c r="E29" s="61">
        <v>70</v>
      </c>
      <c r="F29" s="10" t="s">
        <v>31</v>
      </c>
      <c r="G29" s="90"/>
      <c r="H29" s="13">
        <v>50</v>
      </c>
      <c r="I29" s="10" t="s">
        <v>363</v>
      </c>
      <c r="J29" s="13"/>
      <c r="K29" s="13">
        <v>30</v>
      </c>
      <c r="L29" s="10" t="s">
        <v>320</v>
      </c>
      <c r="M29" s="90" t="s">
        <v>321</v>
      </c>
      <c r="N29" s="13">
        <v>50</v>
      </c>
      <c r="O29" s="10" t="str">
        <f>O28</f>
        <v>淺色蔬菜</v>
      </c>
      <c r="P29" s="93"/>
      <c r="Q29" s="10">
        <v>100</v>
      </c>
      <c r="R29" s="82" t="s">
        <v>350</v>
      </c>
      <c r="S29" s="91"/>
      <c r="T29" s="13">
        <v>15</v>
      </c>
      <c r="U29" s="371"/>
      <c r="V29" s="53">
        <f>X28*15+X30*5+10+X32*15</f>
        <v>108</v>
      </c>
      <c r="W29" s="26" t="s">
        <v>67</v>
      </c>
      <c r="X29" s="54">
        <v>2.5</v>
      </c>
      <c r="Y29" s="79">
        <f>V31*9/V35*100</f>
        <v>29.202188573609877</v>
      </c>
      <c r="Z29" s="79">
        <f>V33*4/V35*100</f>
        <v>15.828985876065657</v>
      </c>
      <c r="AA29" s="3">
        <f>Z29*2</f>
        <v>31.657971752131314</v>
      </c>
      <c r="AB29" s="3"/>
      <c r="AC29" s="3">
        <f>Z29*15</f>
        <v>237.43478814098486</v>
      </c>
      <c r="AD29" s="3">
        <f>AA29*4+AC29*4</f>
        <v>1076.3710395724647</v>
      </c>
    </row>
    <row r="30" spans="1:30" ht="13.5" customHeight="1" x14ac:dyDescent="0.25">
      <c r="A30" s="23">
        <v>29</v>
      </c>
      <c r="B30" s="375"/>
      <c r="C30" s="10" t="s">
        <v>405</v>
      </c>
      <c r="D30" s="13"/>
      <c r="E30" s="13">
        <v>40</v>
      </c>
      <c r="F30" s="10" t="s">
        <v>41</v>
      </c>
      <c r="G30" s="90"/>
      <c r="H30" s="13">
        <v>30</v>
      </c>
      <c r="I30" s="10" t="s">
        <v>26</v>
      </c>
      <c r="J30" s="17"/>
      <c r="K30" s="13">
        <v>5</v>
      </c>
      <c r="L30" s="10"/>
      <c r="M30" s="90"/>
      <c r="N30" s="13"/>
      <c r="O30" s="10"/>
      <c r="P30" s="10"/>
      <c r="Q30" s="10"/>
      <c r="R30" s="10" t="s">
        <v>351</v>
      </c>
      <c r="S30" s="91"/>
      <c r="T30" s="13">
        <v>5</v>
      </c>
      <c r="U30" s="371"/>
      <c r="V30" s="55" t="s">
        <v>8</v>
      </c>
      <c r="W30" s="26" t="s">
        <v>68</v>
      </c>
      <c r="X30" s="54">
        <v>1.6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 x14ac:dyDescent="0.25">
      <c r="A31" s="23" t="s">
        <v>9</v>
      </c>
      <c r="B31" s="375"/>
      <c r="C31" s="10"/>
      <c r="D31" s="11"/>
      <c r="E31" s="61"/>
      <c r="F31" s="10" t="s">
        <v>26</v>
      </c>
      <c r="G31" s="13"/>
      <c r="H31" s="13">
        <v>5</v>
      </c>
      <c r="I31" s="10" t="s">
        <v>29</v>
      </c>
      <c r="J31" s="120"/>
      <c r="K31" s="13">
        <v>20</v>
      </c>
      <c r="L31" s="10"/>
      <c r="M31" s="90"/>
      <c r="N31" s="13"/>
      <c r="O31" s="10"/>
      <c r="P31" s="17"/>
      <c r="Q31" s="10"/>
      <c r="R31" s="10" t="s">
        <v>352</v>
      </c>
      <c r="S31" s="13" t="s">
        <v>353</v>
      </c>
      <c r="T31" s="13">
        <v>10</v>
      </c>
      <c r="U31" s="371"/>
      <c r="V31" s="53">
        <f>X29*5+X31*5</f>
        <v>25.5</v>
      </c>
      <c r="W31" s="26" t="s">
        <v>69</v>
      </c>
      <c r="X31" s="54">
        <v>2.6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 x14ac:dyDescent="0.25">
      <c r="A32" s="373" t="s">
        <v>97</v>
      </c>
      <c r="B32" s="375"/>
      <c r="C32" s="10"/>
      <c r="D32" s="11"/>
      <c r="E32" s="61"/>
      <c r="F32" s="10"/>
      <c r="G32" s="17"/>
      <c r="H32" s="13"/>
      <c r="I32" s="10" t="s">
        <v>406</v>
      </c>
      <c r="J32" s="120" t="s">
        <v>371</v>
      </c>
      <c r="K32" s="13">
        <v>10</v>
      </c>
      <c r="L32" s="10"/>
      <c r="M32" s="90"/>
      <c r="N32" s="13"/>
      <c r="O32" s="10"/>
      <c r="P32" s="17"/>
      <c r="Q32" s="10"/>
      <c r="R32" s="10"/>
      <c r="S32" s="17"/>
      <c r="T32" s="13"/>
      <c r="U32" s="371"/>
      <c r="V32" s="55" t="s">
        <v>10</v>
      </c>
      <c r="W32" s="26" t="s">
        <v>71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 x14ac:dyDescent="0.25">
      <c r="A33" s="373"/>
      <c r="B33" s="375"/>
      <c r="C33" s="10"/>
      <c r="D33" s="20"/>
      <c r="E33" s="61"/>
      <c r="F33" s="10"/>
      <c r="G33" s="17"/>
      <c r="H33" s="13"/>
      <c r="I33" s="10"/>
      <c r="J33" s="120"/>
      <c r="K33" s="13"/>
      <c r="L33" s="10"/>
      <c r="M33" s="90"/>
      <c r="N33" s="13"/>
      <c r="O33" s="10"/>
      <c r="P33" s="17"/>
      <c r="Q33" s="10"/>
      <c r="R33" s="10"/>
      <c r="S33" s="17"/>
      <c r="T33" s="13"/>
      <c r="U33" s="371"/>
      <c r="V33" s="53">
        <f>X28*2+X29*7+X30</f>
        <v>31.1</v>
      </c>
      <c r="W33" s="56" t="s">
        <v>72</v>
      </c>
      <c r="X33" s="57"/>
      <c r="Y33" s="41"/>
      <c r="Z33" s="41"/>
      <c r="AC33" s="2">
        <f>Z33*15</f>
        <v>0</v>
      </c>
    </row>
    <row r="34" spans="1:30" ht="13.5" customHeight="1" x14ac:dyDescent="0.25">
      <c r="A34" s="18" t="s">
        <v>73</v>
      </c>
      <c r="B34" s="19"/>
      <c r="C34" s="17"/>
      <c r="D34" s="20"/>
      <c r="E34" s="12"/>
      <c r="F34" s="10"/>
      <c r="G34" s="17"/>
      <c r="H34" s="13"/>
      <c r="I34" s="10"/>
      <c r="J34" s="120"/>
      <c r="K34" s="13"/>
      <c r="L34" s="10"/>
      <c r="M34" s="120"/>
      <c r="N34" s="10"/>
      <c r="O34" s="10"/>
      <c r="P34" s="17"/>
      <c r="Q34" s="10"/>
      <c r="R34" s="10"/>
      <c r="S34" s="17"/>
      <c r="T34" s="13"/>
      <c r="U34" s="371"/>
      <c r="V34" s="55" t="s">
        <v>11</v>
      </c>
      <c r="W34" s="24"/>
      <c r="X34" s="54"/>
      <c r="Y34" s="80" t="s">
        <v>32</v>
      </c>
      <c r="Z34" s="80" t="s">
        <v>33</v>
      </c>
      <c r="AA34" s="2">
        <f>SUM(AA29:AA33)</f>
        <v>31.657971752131314</v>
      </c>
      <c r="AB34" s="2">
        <f>SUM(AB29:AB33)</f>
        <v>0</v>
      </c>
      <c r="AC34" s="2">
        <f>SUM(AC29:AC33)</f>
        <v>237.43478814098486</v>
      </c>
      <c r="AD34" s="2">
        <f>AA34*4+AB34*9+AC34*4</f>
        <v>1076.3710395724647</v>
      </c>
    </row>
    <row r="35" spans="1:30" ht="13.5" customHeight="1" x14ac:dyDescent="0.25">
      <c r="A35" s="27"/>
      <c r="B35" s="28"/>
      <c r="C35" s="17"/>
      <c r="D35" s="20"/>
      <c r="E35" s="12"/>
      <c r="F35" s="10"/>
      <c r="G35" s="17"/>
      <c r="H35" s="13"/>
      <c r="I35" s="10"/>
      <c r="J35" s="120"/>
      <c r="K35" s="13"/>
      <c r="L35" s="10"/>
      <c r="M35" s="120"/>
      <c r="N35" s="10"/>
      <c r="O35" s="10"/>
      <c r="P35" s="17"/>
      <c r="Q35" s="10"/>
      <c r="R35" s="10"/>
      <c r="S35" s="17"/>
      <c r="T35" s="13"/>
      <c r="U35" s="376"/>
      <c r="V35" s="137">
        <f>V29*4+V31*9+V33*4</f>
        <v>785.9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 x14ac:dyDescent="0.25">
      <c r="A36" s="22">
        <v>10</v>
      </c>
      <c r="B36" s="367"/>
      <c r="C36" s="65" t="s">
        <v>283</v>
      </c>
      <c r="D36" s="66" t="s">
        <v>238</v>
      </c>
      <c r="E36" s="67"/>
      <c r="F36" s="65" t="s">
        <v>323</v>
      </c>
      <c r="G36" s="65" t="s">
        <v>102</v>
      </c>
      <c r="H36" s="65"/>
      <c r="I36" s="65" t="s">
        <v>324</v>
      </c>
      <c r="J36" s="65" t="s">
        <v>236</v>
      </c>
      <c r="K36" s="65"/>
      <c r="L36" s="65" t="s">
        <v>325</v>
      </c>
      <c r="M36" s="65" t="s">
        <v>407</v>
      </c>
      <c r="N36" s="65"/>
      <c r="O36" s="65" t="s">
        <v>93</v>
      </c>
      <c r="P36" s="65" t="s">
        <v>64</v>
      </c>
      <c r="Q36" s="65"/>
      <c r="R36" s="65" t="s">
        <v>326</v>
      </c>
      <c r="S36" s="65" t="s">
        <v>100</v>
      </c>
      <c r="T36" s="65"/>
      <c r="U36" s="370" t="s">
        <v>65</v>
      </c>
      <c r="V36" s="55" t="s">
        <v>6</v>
      </c>
      <c r="W36" s="51" t="s">
        <v>66</v>
      </c>
      <c r="X36" s="52">
        <v>6.5</v>
      </c>
      <c r="Y36" s="79" t="s">
        <v>34</v>
      </c>
      <c r="Z36" s="79" t="s">
        <v>35</v>
      </c>
    </row>
    <row r="37" spans="1:30" ht="13.5" customHeight="1" x14ac:dyDescent="0.25">
      <c r="A37" s="23" t="s">
        <v>7</v>
      </c>
      <c r="B37" s="368"/>
      <c r="C37" s="10" t="s">
        <v>409</v>
      </c>
      <c r="D37" s="11"/>
      <c r="E37" s="61">
        <v>110</v>
      </c>
      <c r="F37" s="10" t="s">
        <v>31</v>
      </c>
      <c r="G37" s="90"/>
      <c r="H37" s="13">
        <v>40</v>
      </c>
      <c r="I37" s="10" t="s">
        <v>30</v>
      </c>
      <c r="J37" s="13"/>
      <c r="K37" s="13">
        <v>30</v>
      </c>
      <c r="L37" s="10" t="s">
        <v>408</v>
      </c>
      <c r="M37" s="13"/>
      <c r="N37" s="13">
        <v>30</v>
      </c>
      <c r="O37" s="10" t="str">
        <f>O36</f>
        <v>深色蔬菜</v>
      </c>
      <c r="P37" s="93"/>
      <c r="Q37" s="10">
        <v>100</v>
      </c>
      <c r="R37" s="82" t="s">
        <v>348</v>
      </c>
      <c r="S37" s="90"/>
      <c r="T37" s="13">
        <v>5</v>
      </c>
      <c r="U37" s="371"/>
      <c r="V37" s="53">
        <f>X36*15+X38*5+10</f>
        <v>117</v>
      </c>
      <c r="W37" s="26" t="s">
        <v>67</v>
      </c>
      <c r="X37" s="54">
        <v>2.5</v>
      </c>
      <c r="Y37" s="79">
        <f>V39*9/V43*100</f>
        <v>27.352297592997811</v>
      </c>
      <c r="Z37" s="79">
        <f>V41*4/V43*100</f>
        <v>15.754923413566738</v>
      </c>
    </row>
    <row r="38" spans="1:30" ht="13.5" customHeight="1" x14ac:dyDescent="0.25">
      <c r="A38" s="23">
        <v>30</v>
      </c>
      <c r="B38" s="368"/>
      <c r="C38" s="10"/>
      <c r="D38" s="13"/>
      <c r="E38" s="13"/>
      <c r="F38" s="10" t="s">
        <v>363</v>
      </c>
      <c r="G38" s="90"/>
      <c r="H38" s="13">
        <v>40</v>
      </c>
      <c r="I38" s="10" t="s">
        <v>375</v>
      </c>
      <c r="J38" s="17"/>
      <c r="K38" s="13">
        <v>10</v>
      </c>
      <c r="L38" s="10"/>
      <c r="M38" s="13"/>
      <c r="N38" s="13"/>
      <c r="O38" s="10"/>
      <c r="P38" s="10"/>
      <c r="Q38" s="10"/>
      <c r="R38" s="10" t="s">
        <v>349</v>
      </c>
      <c r="S38" s="90"/>
      <c r="T38" s="13">
        <v>15</v>
      </c>
      <c r="U38" s="371"/>
      <c r="V38" s="55" t="s">
        <v>8</v>
      </c>
      <c r="W38" s="26" t="s">
        <v>68</v>
      </c>
      <c r="X38" s="54">
        <v>1.9</v>
      </c>
      <c r="Y38" s="42"/>
      <c r="Z38" s="42"/>
    </row>
    <row r="39" spans="1:30" ht="13.5" customHeight="1" x14ac:dyDescent="0.25">
      <c r="A39" s="23" t="s">
        <v>9</v>
      </c>
      <c r="B39" s="368"/>
      <c r="C39" s="10"/>
      <c r="D39" s="11"/>
      <c r="E39" s="61"/>
      <c r="F39" s="10" t="s">
        <v>26</v>
      </c>
      <c r="G39" s="13"/>
      <c r="H39" s="13">
        <v>5</v>
      </c>
      <c r="I39" s="10" t="s">
        <v>26</v>
      </c>
      <c r="J39" s="13"/>
      <c r="K39" s="13">
        <v>10</v>
      </c>
      <c r="L39" s="10"/>
      <c r="M39" s="13"/>
      <c r="N39" s="13"/>
      <c r="O39" s="10"/>
      <c r="P39" s="17"/>
      <c r="Q39" s="10"/>
      <c r="R39" s="10"/>
      <c r="S39" s="13"/>
      <c r="T39" s="13"/>
      <c r="U39" s="371"/>
      <c r="V39" s="53">
        <f>X37*5+X39*5</f>
        <v>25</v>
      </c>
      <c r="W39" s="26" t="s">
        <v>69</v>
      </c>
      <c r="X39" s="54">
        <v>2.5</v>
      </c>
      <c r="Y39" s="42"/>
      <c r="Z39" s="42"/>
    </row>
    <row r="40" spans="1:30" ht="13.5" customHeight="1" x14ac:dyDescent="0.25">
      <c r="A40" s="373" t="s">
        <v>98</v>
      </c>
      <c r="B40" s="368"/>
      <c r="C40" s="10"/>
      <c r="D40" s="11"/>
      <c r="E40" s="61"/>
      <c r="F40" s="10"/>
      <c r="G40" s="17"/>
      <c r="H40" s="13"/>
      <c r="I40" s="10" t="s">
        <v>37</v>
      </c>
      <c r="J40" s="120"/>
      <c r="K40" s="13">
        <v>2</v>
      </c>
      <c r="L40" s="10"/>
      <c r="M40" s="90"/>
      <c r="N40" s="13"/>
      <c r="O40" s="10"/>
      <c r="P40" s="17"/>
      <c r="Q40" s="10"/>
      <c r="R40" s="10"/>
      <c r="S40" s="17"/>
      <c r="T40" s="13"/>
      <c r="U40" s="371"/>
      <c r="V40" s="55" t="s">
        <v>10</v>
      </c>
      <c r="W40" s="26" t="s">
        <v>71</v>
      </c>
      <c r="X40" s="54"/>
      <c r="Y40" s="42"/>
      <c r="Z40" s="42"/>
    </row>
    <row r="41" spans="1:30" ht="13.5" customHeight="1" x14ac:dyDescent="0.25">
      <c r="A41" s="374"/>
      <c r="B41" s="369"/>
      <c r="C41" s="10"/>
      <c r="D41" s="20"/>
      <c r="E41" s="61"/>
      <c r="F41" s="10"/>
      <c r="G41" s="17"/>
      <c r="H41" s="13"/>
      <c r="I41" s="10"/>
      <c r="J41" s="10"/>
      <c r="K41" s="13"/>
      <c r="L41" s="10"/>
      <c r="M41" s="90"/>
      <c r="N41" s="13"/>
      <c r="O41" s="10"/>
      <c r="P41" s="17"/>
      <c r="Q41" s="10"/>
      <c r="R41" s="10"/>
      <c r="S41" s="17"/>
      <c r="T41" s="13"/>
      <c r="U41" s="371"/>
      <c r="V41" s="53">
        <f>X36*2+X37*7+X38</f>
        <v>32.4</v>
      </c>
      <c r="W41" s="56" t="s">
        <v>72</v>
      </c>
      <c r="X41" s="57"/>
      <c r="Y41" s="41"/>
      <c r="Z41" s="41"/>
    </row>
    <row r="42" spans="1:30" ht="13.5" customHeight="1" x14ac:dyDescent="0.25">
      <c r="A42" s="18" t="s">
        <v>73</v>
      </c>
      <c r="B42" s="19"/>
      <c r="C42" s="17"/>
      <c r="D42" s="20"/>
      <c r="E42" s="12"/>
      <c r="F42" s="10"/>
      <c r="G42" s="17"/>
      <c r="H42" s="13"/>
      <c r="I42" s="10"/>
      <c r="J42" s="120"/>
      <c r="K42" s="10"/>
      <c r="L42" s="10"/>
      <c r="M42" s="120"/>
      <c r="N42" s="10"/>
      <c r="O42" s="10"/>
      <c r="P42" s="17"/>
      <c r="Q42" s="10"/>
      <c r="R42" s="10"/>
      <c r="S42" s="17"/>
      <c r="T42" s="13"/>
      <c r="U42" s="371"/>
      <c r="V42" s="55" t="s">
        <v>11</v>
      </c>
      <c r="W42" s="24"/>
      <c r="X42" s="54"/>
      <c r="Y42" s="80" t="s">
        <v>32</v>
      </c>
      <c r="Z42" s="80" t="s">
        <v>33</v>
      </c>
    </row>
    <row r="43" spans="1:30" ht="13.5" customHeight="1" thickBot="1" x14ac:dyDescent="0.3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372"/>
      <c r="V43" s="133">
        <f>V37*4+V39*9+V41*4</f>
        <v>822.6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mergeCells count="16">
    <mergeCell ref="A24:A25"/>
    <mergeCell ref="B28:B33"/>
    <mergeCell ref="U28:U35"/>
    <mergeCell ref="A32:A33"/>
    <mergeCell ref="B36:B41"/>
    <mergeCell ref="U36:U43"/>
    <mergeCell ref="A40:A41"/>
    <mergeCell ref="B20:B25"/>
    <mergeCell ref="U20:U27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7</vt:i4>
      </vt:variant>
    </vt:vector>
  </HeadingPairs>
  <TitlesOfParts>
    <vt:vector size="14" baseType="lpstr">
      <vt:lpstr>學生</vt:lpstr>
      <vt:lpstr>菜單</vt:lpstr>
      <vt:lpstr>第1週明細</vt:lpstr>
      <vt:lpstr>第2週明細</vt:lpstr>
      <vt:lpstr>第3週明細</vt:lpstr>
      <vt:lpstr>第4週明細</vt:lpstr>
      <vt:lpstr>第5週明細</vt:lpstr>
      <vt:lpstr>第1週明細!Print_Area</vt:lpstr>
      <vt:lpstr>第2週明細!Print_Area</vt:lpstr>
      <vt:lpstr>第3週明細!Print_Area</vt:lpstr>
      <vt:lpstr>第4週明細!Print_Area</vt:lpstr>
      <vt:lpstr>第5週明細!Print_Area</vt:lpstr>
      <vt:lpstr>菜單!Print_Area</vt:lpstr>
      <vt:lpstr>學生!Print_Area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teacher</cp:lastModifiedBy>
  <cp:lastPrinted>2020-09-18T03:12:00Z</cp:lastPrinted>
  <dcterms:created xsi:type="dcterms:W3CDTF">2013-10-17T10:44:48Z</dcterms:created>
  <dcterms:modified xsi:type="dcterms:W3CDTF">2020-09-30T05:20:27Z</dcterms:modified>
</cp:coreProperties>
</file>